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18975" windowHeight="1164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</externalReferences>
  <calcPr calcId="145621"/>
</workbook>
</file>

<file path=xl/calcChain.xml><?xml version="1.0" encoding="utf-8"?>
<calcChain xmlns="http://schemas.openxmlformats.org/spreadsheetml/2006/main">
  <c r="F11" i="1" l="1"/>
  <c r="E11" i="1"/>
  <c r="I14" i="1" l="1"/>
  <c r="G14" i="1"/>
  <c r="E14" i="1"/>
  <c r="I13" i="1"/>
  <c r="J13" i="1"/>
  <c r="J15" i="1" s="1"/>
  <c r="H13" i="1"/>
  <c r="H15" i="1" s="1"/>
  <c r="G13" i="1"/>
  <c r="F13" i="1"/>
  <c r="F15" i="1" s="1"/>
  <c r="E13" i="1"/>
  <c r="C13" i="1" s="1"/>
  <c r="I12" i="1"/>
  <c r="G12" i="1"/>
  <c r="I11" i="1"/>
  <c r="G11" i="1"/>
  <c r="G15" i="1" l="1"/>
  <c r="I15" i="1"/>
  <c r="C14" i="1"/>
  <c r="C11" i="1" l="1"/>
  <c r="E12" i="1" l="1"/>
  <c r="E15" i="1" l="1"/>
  <c r="C12" i="1"/>
  <c r="C15" i="1" s="1"/>
</calcChain>
</file>

<file path=xl/sharedStrings.xml><?xml version="1.0" encoding="utf-8"?>
<sst xmlns="http://schemas.openxmlformats.org/spreadsheetml/2006/main" count="25" uniqueCount="19">
  <si>
    <t>к решению Вознесенского</t>
  </si>
  <si>
    <t>сельского Совета депутатов</t>
  </si>
  <si>
    <t>№ п/п</t>
  </si>
  <si>
    <t>Наименование программы</t>
  </si>
  <si>
    <t>Объем финансирования: тыс. руб.</t>
  </si>
  <si>
    <t>Всего</t>
  </si>
  <si>
    <t>Местный бюджет</t>
  </si>
  <si>
    <t>Краевой бюджет</t>
  </si>
  <si>
    <t>«Повышение качества жизни и прочие мероприятия на территории Вознесенского сельсовета»</t>
  </si>
  <si>
    <t>ИТОГО:</t>
  </si>
  <si>
    <t xml:space="preserve">Муниципальная программа «Формирование комфортной городской (сельской)  среды» </t>
  </si>
  <si>
    <t>Муниципальная программа«Комплексное развитие транспортной инфраструктуры"</t>
  </si>
  <si>
    <t>2022 год</t>
  </si>
  <si>
    <t>2023 год</t>
  </si>
  <si>
    <t>Муниципальная программа "Комплексное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годы"</t>
  </si>
  <si>
    <t>Перечень муниципальных программ, предусмотренных к финансированию за счет средств бюджета Вознесенского сельсовета на 2022 год и плановый период 2023-2024 годы</t>
  </si>
  <si>
    <t>2024год</t>
  </si>
  <si>
    <t>от  14.03.2022г.   №  7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</si>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</sst>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8%20&#1062;&#1057;&#1056;,%20&#1042;&#1056;,%20&#1056;&#1055;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9%20&#1062;&#1057;&#1056;,%20&#1042;&#1056;,%20&#1056;&#1055;%202023-20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6%20&#1062;&#1057;&#1056;,%20&#1042;&#1056;,%20&#1056;&#1055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0">
          <cell r="F10">
            <v>560000</v>
          </cell>
        </row>
        <row r="37">
          <cell r="F37">
            <v>400000</v>
          </cell>
        </row>
        <row r="43">
          <cell r="F43">
            <v>30000</v>
          </cell>
        </row>
        <row r="50">
          <cell r="F50">
            <v>677700</v>
          </cell>
        </row>
        <row r="55">
          <cell r="F55">
            <v>1212940</v>
          </cell>
        </row>
        <row r="63">
          <cell r="F63">
            <v>12250.69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0">
          <cell r="F10">
            <v>1180000</v>
          </cell>
          <cell r="G10">
            <v>1037500</v>
          </cell>
        </row>
        <row r="37">
          <cell r="F37">
            <v>950000</v>
          </cell>
          <cell r="G37">
            <v>950000</v>
          </cell>
        </row>
        <row r="43">
          <cell r="F43">
            <v>200000</v>
          </cell>
          <cell r="G43">
            <v>200000</v>
          </cell>
        </row>
        <row r="51">
          <cell r="F51">
            <v>693700</v>
          </cell>
          <cell r="G51">
            <v>712600</v>
          </cell>
        </row>
        <row r="56">
          <cell r="F56">
            <v>1212940</v>
          </cell>
          <cell r="G56">
            <v>1212940</v>
          </cell>
        </row>
        <row r="64">
          <cell r="F64">
            <v>12250.69</v>
          </cell>
          <cell r="G64">
            <v>12250.69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F12">
            <v>416385.12</v>
          </cell>
        </row>
        <row r="21">
          <cell r="F21">
            <v>30000</v>
          </cell>
        </row>
        <row r="26">
          <cell r="F26">
            <v>110100</v>
          </cell>
        </row>
        <row r="31">
          <cell r="F31">
            <v>20000</v>
          </cell>
        </row>
        <row r="36">
          <cell r="F36">
            <v>6847</v>
          </cell>
        </row>
        <row r="42">
          <cell r="F42">
            <v>30000</v>
          </cell>
        </row>
        <row r="48">
          <cell r="F48">
            <v>100000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workbookViewId="0">
      <selection activeCell="E9" sqref="E9:F9"/>
    </sheetView>
  </sheetViews>
  <sheetFormatPr defaultRowHeight="15" x14ac:dyDescent="0.25"/>
  <cols>
    <col min="1" max="1" width="5" customWidth="1"/>
    <col min="2" max="2" width="26.85546875" customWidth="1"/>
    <col min="3" max="3" width="15" customWidth="1"/>
    <col min="5" max="5" width="14.85546875" customWidth="1"/>
    <col min="6" max="6" width="14.28515625" bestFit="1" customWidth="1"/>
    <col min="7" max="7" width="14.28515625" customWidth="1"/>
    <col min="8" max="8" width="14.28515625" bestFit="1" customWidth="1"/>
    <col min="9" max="9" width="14.85546875" customWidth="1"/>
    <col min="10" max="10" width="14.28515625" bestFit="1" customWidth="1"/>
  </cols>
  <sheetData>
    <row r="1" spans="1:10" ht="15.75" x14ac:dyDescent="0.25">
      <c r="A1" s="1"/>
      <c r="H1" s="15" t="s">
        <v>18</v>
      </c>
      <c r="I1" s="15"/>
      <c r="J1" s="15"/>
    </row>
    <row r="2" spans="1:10" ht="15.75" x14ac:dyDescent="0.25">
      <c r="A2" s="1"/>
      <c r="H2" s="15" t="s">
        <v>0</v>
      </c>
      <c r="I2" s="15"/>
      <c r="J2" s="15"/>
    </row>
    <row r="3" spans="1:10" ht="15.75" x14ac:dyDescent="0.25">
      <c r="A3" s="1"/>
      <c r="H3" s="15" t="s">
        <v>1</v>
      </c>
      <c r="I3" s="15"/>
      <c r="J3" s="15"/>
    </row>
    <row r="4" spans="1:10" ht="15.75" x14ac:dyDescent="0.25">
      <c r="A4" s="1"/>
      <c r="H4" s="12"/>
      <c r="I4" s="8" t="s">
        <v>17</v>
      </c>
      <c r="J4" s="8"/>
    </row>
    <row r="5" spans="1:10" ht="15.75" x14ac:dyDescent="0.25">
      <c r="A5" s="1"/>
      <c r="H5" s="2"/>
      <c r="I5" s="2"/>
      <c r="J5" s="2"/>
    </row>
    <row r="6" spans="1:10" ht="32.25" customHeight="1" x14ac:dyDescent="0.25">
      <c r="A6" s="17" t="s">
        <v>15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x14ac:dyDescent="0.25">
      <c r="A7" s="3"/>
    </row>
    <row r="8" spans="1:10" ht="15.75" x14ac:dyDescent="0.25">
      <c r="A8" s="18" t="s">
        <v>2</v>
      </c>
      <c r="B8" s="18" t="s">
        <v>3</v>
      </c>
      <c r="C8" s="16" t="s">
        <v>4</v>
      </c>
      <c r="D8" s="16"/>
      <c r="E8" s="16"/>
      <c r="F8" s="16"/>
      <c r="G8" s="16"/>
      <c r="H8" s="16"/>
      <c r="I8" s="16"/>
      <c r="J8" s="16"/>
    </row>
    <row r="9" spans="1:10" ht="15.75" x14ac:dyDescent="0.25">
      <c r="A9" s="18"/>
      <c r="B9" s="18"/>
      <c r="C9" s="18" t="s">
        <v>5</v>
      </c>
      <c r="D9" s="18"/>
      <c r="E9" s="18" t="s">
        <v>12</v>
      </c>
      <c r="F9" s="18"/>
      <c r="G9" s="18" t="s">
        <v>13</v>
      </c>
      <c r="H9" s="18"/>
      <c r="I9" s="18" t="s">
        <v>16</v>
      </c>
      <c r="J9" s="18"/>
    </row>
    <row r="10" spans="1:10" ht="35.25" customHeight="1" x14ac:dyDescent="0.25">
      <c r="A10" s="18"/>
      <c r="B10" s="18"/>
      <c r="C10" s="4" t="s">
        <v>6</v>
      </c>
      <c r="D10" s="4" t="s">
        <v>7</v>
      </c>
      <c r="E10" s="4" t="s">
        <v>6</v>
      </c>
      <c r="F10" s="4" t="s">
        <v>7</v>
      </c>
      <c r="G10" s="4" t="s">
        <v>6</v>
      </c>
      <c r="H10" s="4" t="s">
        <v>7</v>
      </c>
      <c r="I10" s="4" t="s">
        <v>6</v>
      </c>
      <c r="J10" s="4" t="s">
        <v>7</v>
      </c>
    </row>
    <row r="11" spans="1:10" ht="82.5" customHeight="1" x14ac:dyDescent="0.25">
      <c r="A11" s="4">
        <v>1</v>
      </c>
      <c r="B11" s="7" t="s">
        <v>8</v>
      </c>
      <c r="C11" s="5">
        <f>E11+G11+I11</f>
        <v>2800732.12</v>
      </c>
      <c r="D11" s="6"/>
      <c r="E11" s="5">
        <f>[3]Лист1!$F$12+[3]Лист1!$F$21+[3]Лист1!$F$36+[3]Лист1!$F$42+[3]Лист1!$F$48</f>
        <v>583232.12</v>
      </c>
      <c r="F11" s="6">
        <f>[3]Лист1!$F$26+[3]Лист1!$F$31</f>
        <v>130100</v>
      </c>
      <c r="G11" s="6">
        <f>[2]Лист1!$F$10</f>
        <v>1180000</v>
      </c>
      <c r="H11" s="6"/>
      <c r="I11" s="6">
        <f>[2]Лист1!$G$10</f>
        <v>1037500</v>
      </c>
      <c r="J11" s="6"/>
    </row>
    <row r="12" spans="1:10" ht="82.5" customHeight="1" x14ac:dyDescent="0.25">
      <c r="A12" s="9">
        <v>2</v>
      </c>
      <c r="B12" s="10" t="s">
        <v>10</v>
      </c>
      <c r="C12" s="5">
        <f>E12+G12+I12</f>
        <v>430000</v>
      </c>
      <c r="D12" s="6"/>
      <c r="E12" s="5">
        <f>[1]Лист1!$F$43</f>
        <v>30000</v>
      </c>
      <c r="F12" s="6"/>
      <c r="G12" s="6">
        <f>[2]Лист1!$F$43</f>
        <v>200000</v>
      </c>
      <c r="H12" s="6"/>
      <c r="I12" s="6">
        <f>[2]Лист1!$G$43</f>
        <v>200000</v>
      </c>
      <c r="J12" s="6"/>
    </row>
    <row r="13" spans="1:10" ht="82.5" customHeight="1" x14ac:dyDescent="0.25">
      <c r="A13" s="9">
        <v>3</v>
      </c>
      <c r="B13" s="11" t="s">
        <v>11</v>
      </c>
      <c r="C13" s="5">
        <f>E13+G13+I13+F13+H13+J13</f>
        <v>5759572.0700000003</v>
      </c>
      <c r="D13" s="6"/>
      <c r="E13" s="5">
        <f>[1]Лист1!$F$50+[1]Лист1!$F$63</f>
        <v>689950.69</v>
      </c>
      <c r="F13" s="6">
        <f>[1]Лист1!$F$55</f>
        <v>1212940</v>
      </c>
      <c r="G13" s="6">
        <f>[2]Лист1!$F$51+[2]Лист1!$F$64</f>
        <v>705950.69</v>
      </c>
      <c r="H13" s="6">
        <f>[2]Лист1!$F$56</f>
        <v>1212940</v>
      </c>
      <c r="I13" s="6">
        <f>[2]Лист1!$G$51+[2]Лист1!$G$64</f>
        <v>724850.69</v>
      </c>
      <c r="J13" s="6">
        <f>[2]Лист1!$G$56</f>
        <v>1212940</v>
      </c>
    </row>
    <row r="14" spans="1:10" ht="82.5" customHeight="1" x14ac:dyDescent="0.25">
      <c r="A14" s="13">
        <v>4</v>
      </c>
      <c r="B14" s="14" t="s">
        <v>14</v>
      </c>
      <c r="C14" s="5">
        <f>E14+G14+I14</f>
        <v>2300000</v>
      </c>
      <c r="D14" s="6"/>
      <c r="E14" s="5">
        <f>[1]Лист1!$F$37</f>
        <v>400000</v>
      </c>
      <c r="F14" s="6"/>
      <c r="G14" s="6">
        <f>[2]Лист1!$F$37</f>
        <v>950000</v>
      </c>
      <c r="H14" s="6"/>
      <c r="I14" s="6">
        <f>[2]Лист1!$G$37</f>
        <v>950000</v>
      </c>
      <c r="J14" s="6"/>
    </row>
    <row r="15" spans="1:10" ht="15.75" x14ac:dyDescent="0.25">
      <c r="A15" s="16" t="s">
        <v>9</v>
      </c>
      <c r="B15" s="16"/>
      <c r="C15" s="6">
        <f>C11+C12+C13+C14</f>
        <v>11290304.190000001</v>
      </c>
      <c r="D15" s="6"/>
      <c r="E15" s="6">
        <f t="shared" ref="E15:I15" si="0">E11+E12+E13+E14</f>
        <v>1703182.81</v>
      </c>
      <c r="F15" s="6">
        <f>F11+F12+F13+F14</f>
        <v>1343040</v>
      </c>
      <c r="G15" s="6">
        <f t="shared" si="0"/>
        <v>3035950.69</v>
      </c>
      <c r="H15" s="6">
        <f>H11+H12+H13+H14</f>
        <v>1212940</v>
      </c>
      <c r="I15" s="6">
        <f t="shared" si="0"/>
        <v>2912350.69</v>
      </c>
      <c r="J15" s="6">
        <f>J11+J12+J13+J14</f>
        <v>1212940</v>
      </c>
    </row>
  </sheetData>
  <mergeCells count="12">
    <mergeCell ref="H1:J1"/>
    <mergeCell ref="H2:J2"/>
    <mergeCell ref="H3:J3"/>
    <mergeCell ref="A15:B15"/>
    <mergeCell ref="A6:J6"/>
    <mergeCell ref="A8:A10"/>
    <mergeCell ref="B8:B10"/>
    <mergeCell ref="C8:J8"/>
    <mergeCell ref="C9:D9"/>
    <mergeCell ref="E9:F9"/>
    <mergeCell ref="G9:H9"/>
    <mergeCell ref="I9:J9"/>
  </mergeCells>
  <pageMargins left="0" right="0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 Вознесенского сельсовета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GLAVBUH</cp:lastModifiedBy>
  <cp:lastPrinted>2022-03-22T04:12:24Z</cp:lastPrinted>
  <dcterms:created xsi:type="dcterms:W3CDTF">2014-11-05T03:15:26Z</dcterms:created>
  <dcterms:modified xsi:type="dcterms:W3CDTF">2022-03-22T04:12:41Z</dcterms:modified>
</cp:coreProperties>
</file>