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8735" windowHeight="117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Лист1!$A$1:$H$82</definedName>
  </definedNames>
  <calcPr calcId="124519"/>
</workbook>
</file>

<file path=xl/calcChain.xml><?xml version="1.0" encoding="utf-8"?>
<calcChain xmlns="http://schemas.openxmlformats.org/spreadsheetml/2006/main">
  <c r="G80" i="1"/>
  <c r="H77" l="1"/>
  <c r="G77"/>
  <c r="H79" l="1"/>
  <c r="H73"/>
  <c r="G14" i="2"/>
  <c r="G13"/>
  <c r="G12"/>
  <c r="H40" i="1"/>
  <c r="H39"/>
  <c r="H75"/>
  <c r="G66"/>
  <c r="G65" s="1"/>
  <c r="G26"/>
  <c r="H26" s="1"/>
  <c r="G25"/>
  <c r="H25" s="1"/>
  <c r="G20"/>
  <c r="H20" s="1"/>
  <c r="G18"/>
  <c r="H18" s="1"/>
  <c r="H78" l="1"/>
  <c r="H76" s="1"/>
  <c r="G78"/>
  <c r="G76" s="1"/>
  <c r="H74"/>
  <c r="G74"/>
  <c r="H72"/>
  <c r="G72"/>
  <c r="H66"/>
  <c r="H65" s="1"/>
  <c r="G64"/>
  <c r="G63" s="1"/>
  <c r="H61"/>
  <c r="H60" s="1"/>
  <c r="H59" s="1"/>
  <c r="G61"/>
  <c r="G60" s="1"/>
  <c r="G59" s="1"/>
  <c r="H57"/>
  <c r="H56" s="1"/>
  <c r="H55" s="1"/>
  <c r="G57"/>
  <c r="G56" s="1"/>
  <c r="G55" s="1"/>
  <c r="H50"/>
  <c r="H49" s="1"/>
  <c r="H48" s="1"/>
  <c r="H47" s="1"/>
  <c r="H46" s="1"/>
  <c r="G50"/>
  <c r="G49" s="1"/>
  <c r="G48" s="1"/>
  <c r="G47" s="1"/>
  <c r="G46" s="1"/>
  <c r="H44"/>
  <c r="H43" s="1"/>
  <c r="H42" s="1"/>
  <c r="G44"/>
  <c r="G43" s="1"/>
  <c r="G42" s="1"/>
  <c r="H38"/>
  <c r="H37" s="1"/>
  <c r="H36" s="1"/>
  <c r="G38"/>
  <c r="G37" s="1"/>
  <c r="G36" s="1"/>
  <c r="H33"/>
  <c r="H32" s="1"/>
  <c r="H31" s="1"/>
  <c r="H30" s="1"/>
  <c r="G33"/>
  <c r="G32" s="1"/>
  <c r="G31" s="1"/>
  <c r="G30" s="1"/>
  <c r="H24"/>
  <c r="H23" s="1"/>
  <c r="G24"/>
  <c r="G23" s="1"/>
  <c r="H17"/>
  <c r="H16" s="1"/>
  <c r="H15" s="1"/>
  <c r="H14" s="1"/>
  <c r="G17"/>
  <c r="G16" s="1"/>
  <c r="G15" s="1"/>
  <c r="G14" s="1"/>
  <c r="G71" l="1"/>
  <c r="G70" s="1"/>
  <c r="G69" s="1"/>
  <c r="G68" s="1"/>
  <c r="H71"/>
  <c r="H70" s="1"/>
  <c r="H69" s="1"/>
  <c r="H68" s="1"/>
  <c r="G54"/>
  <c r="H64"/>
  <c r="H63" s="1"/>
  <c r="H54"/>
  <c r="G35"/>
  <c r="G22"/>
  <c r="G21"/>
  <c r="H35"/>
  <c r="H22"/>
  <c r="H21"/>
  <c r="G13" l="1"/>
  <c r="G81" s="1"/>
  <c r="H13"/>
  <c r="H80" s="1"/>
  <c r="H81" s="1"/>
  <c r="H82" l="1"/>
  <c r="G82"/>
</calcChain>
</file>

<file path=xl/sharedStrings.xml><?xml version="1.0" encoding="utf-8"?>
<sst xmlns="http://schemas.openxmlformats.org/spreadsheetml/2006/main" count="400" uniqueCount="181">
  <si>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</si>
  <si>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</si>
  <si>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</si>
  <si>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</si>
  <si>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</si>
  <si>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</si>
  <si>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</si>
  <si>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</si>
  <si>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</si>
  <si>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</si>
  <si>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</si>
  <si>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</si>
  <si>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</si>
  <si>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</si>
  <si>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</si>
  <si>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</si>
  <si>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</si>
  <si>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</si>
  <si>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</si>
  <si>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</si>
  <si>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</si>
  <si>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</si>
  <si>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</si>
  <si>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</si>
  <si>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</si>
  <si>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</si>
  <si>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</si>
  <si>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</si>
  <si>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</si>
  <si>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</si>
  <si>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</si>
  <si>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</si>
  <si>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</si>
  <si>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</si>
  <si>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</si>
  <si>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</si>
  <si>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</si>
  <si>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</si>
  <si>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</si>
  <si>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</si>
  <si>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</si>
  <si>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</si>
  <si>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</si>
  <si>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</si>
  <si>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</si>
  <si>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</si>
  <si>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</si>
  <si>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</si>
  <si>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</si>
  <si>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28</t>
  </si>
  <si>
    <t>НАЦИОНАЛЬНАЯ ОБОРОНА</t>
  </si>
  <si>
    <t>0200</t>
  </si>
  <si>
    <t>29</t>
  </si>
  <si>
    <t>0203</t>
  </si>
  <si>
    <t>30</t>
  </si>
  <si>
    <t>31</t>
  </si>
  <si>
    <t>32</t>
  </si>
  <si>
    <t>НАЦИОНАЛЬНАЯ БЕЗОПАСНОСТЬ И ПРАВООХРАНИТЕЛЬНАЯ ДЕЯТЕЛЬНОСТЬ</t>
  </si>
  <si>
    <t>0300</t>
  </si>
  <si>
    <t>33</t>
  </si>
  <si>
    <t>Защита населения и территорий от последствий ЧС природного и техногенного характера</t>
  </si>
  <si>
    <t>34</t>
  </si>
  <si>
    <t>0309</t>
  </si>
  <si>
    <t>35</t>
  </si>
  <si>
    <t>36</t>
  </si>
  <si>
    <t>Обеспечение пожарной безопасности</t>
  </si>
  <si>
    <t>37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</si>
  <si>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</si>
  <si>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</si>
  <si>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</si>
  <si>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</si>
  <si>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</si>
  <si>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</si>
  <si>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</si>
  <si>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</si>
  <si>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</si>
  <si>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</si>
  <si>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ЖИЛИЩНО-КОМУНАЛЬНОЕ ХОЗЯЙСТВО</t>
  </si>
  <si>
    <t>0500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</si>
  <si>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</si>
  <si>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</si>
  <si>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</si>
  <si>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</si>
  <si>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</si>
  <si>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</si>
  <si>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</si>
  <si>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</si>
  <si>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</si>
  <si>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</si>
  <si>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</si>
  <si>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ВСЕГО</t>
  </si>
  <si>
    <t>51</t>
  </si>
  <si>
    <t>52</t>
  </si>
  <si>
    <t>53</t>
  </si>
  <si>
    <t>55</t>
  </si>
  <si>
    <t>56</t>
  </si>
  <si>
    <t>57</t>
  </si>
  <si>
    <t>58</t>
  </si>
  <si>
    <t>59</t>
  </si>
  <si>
    <t>60</t>
  </si>
  <si>
    <t>61</t>
  </si>
  <si>
    <t>62</t>
  </si>
  <si>
    <t>65</t>
  </si>
  <si>
    <t>66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</si>
  <si>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</si>
  <si>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</si>
  <si>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</si>
  <si>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</si>
  <si>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</si>
  <si>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</si>
  <si>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54</t>
  </si>
  <si>
    <t>68</t>
  </si>
  <si>
    <t>69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</si>
  <si>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</si>
  <si>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</si>
  <si>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</si>
  <si>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</si>
  <si>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</si>
  <si>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</si>
  <si>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</si>
  <si>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Приложение №7</t>
  </si>
  <si>
    <t>Высшее должностное лицо Вознесенского сельсовета в рамках непрограммных расходов сельского Совета депутатов</t>
  </si>
  <si>
    <t>50</t>
  </si>
  <si>
    <t xml:space="preserve">Условно утверждаемые расходы </t>
  </si>
  <si>
    <t>ИТОГО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</si>
  <si>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</si>
  <si>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</si>
  <si>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Мобилизационная и вневойскаявая подготовка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</si>
  <si>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</si>
  <si>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</si>
  <si>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</si>
  <si>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подготовке объектов ЖКХ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</si>
  <si>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24</t>
  </si>
  <si>
    <t>25</t>
  </si>
  <si>
    <t>8100000000</t>
  </si>
  <si>
    <t>8110000000</t>
  </si>
  <si>
    <t>8110080210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</si>
  <si>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</si>
  <si>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персоналу, за исключением фонда оплаты труда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</si>
  <si>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</si>
  <si>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прочих налогов, сборов и иных платежей</t>
  </si>
  <si>
    <t>8500000000</t>
  </si>
  <si>
    <t>8510000000</t>
  </si>
  <si>
    <t>8510080230</t>
  </si>
  <si>
    <t>Прочая закупка товаров, работ и услуг для обеспечения государственных (муниципальных) нужд</t>
  </si>
  <si>
    <t>Уплата иных платежей</t>
  </si>
  <si>
    <t>8510080110</t>
  </si>
  <si>
    <t>8600000000</t>
  </si>
  <si>
    <t>8610000000</t>
  </si>
  <si>
    <t>8610080620</t>
  </si>
  <si>
    <t>Фонд оплаты труда казенных учреждений и взносы по обязательному социальному страхованию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</si>
  <si>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</si>
  <si>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</si>
  <si>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</si>
  <si>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852</t>
  </si>
  <si>
    <t>8510085140</t>
  </si>
  <si>
    <t>244</t>
  </si>
  <si>
    <t>121</t>
  </si>
  <si>
    <t>129</t>
  </si>
  <si>
    <t>0700000000</t>
  </si>
  <si>
    <t>0790080070</t>
  </si>
  <si>
    <t>0790080010</t>
  </si>
  <si>
    <t>0710000000</t>
  </si>
  <si>
    <t>0710080020</t>
  </si>
  <si>
    <t>0710080060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</si>
  <si>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</si>
  <si>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</si>
  <si>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</si>
  <si>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1900080801</t>
  </si>
  <si>
    <t>63</t>
  </si>
  <si>
    <t>64</t>
  </si>
  <si>
    <t>1200080410</t>
  </si>
  <si>
    <t>8510051180</t>
  </si>
  <si>
    <t>8510075140</t>
  </si>
  <si>
    <t>на 2022-2023 годы</t>
  </si>
  <si>
    <t>Сумма на          2022 год</t>
  </si>
  <si>
    <t>Сумма на   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</si>
  <si>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</si>
  <si>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от 21.12.2020г. № 21</t>
  </si>
  <si>
    <t>1300080060</t>
  </si>
  <si>
    <t>1300000000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</si>
</sst>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15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5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54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wrapText="1"/>
    </xf>
    <xf numFmtId="0" fontId="6" fillId="3" borderId="1" xfId="0" applyFont="1" applyFill="1" applyBorder="1" applyAlignment="1"/>
    <xf numFmtId="0" fontId="6" fillId="3" borderId="0" xfId="0" applyFont="1" applyFill="1"/>
    <xf numFmtId="49" fontId="6" fillId="3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right" wrapText="1"/>
    </xf>
    <xf numFmtId="0" fontId="8" fillId="0" borderId="0" xfId="0" applyFont="1" applyFill="1"/>
    <xf numFmtId="0" fontId="6" fillId="3" borderId="0" xfId="0" applyFont="1" applyFill="1" applyBorder="1"/>
    <xf numFmtId="0" fontId="6" fillId="2" borderId="0" xfId="0" applyFont="1" applyFill="1" applyBorder="1"/>
    <xf numFmtId="0" fontId="8" fillId="0" borderId="0" xfId="0" applyFont="1" applyFill="1" applyBorder="1"/>
    <xf numFmtId="0" fontId="6" fillId="3" borderId="2" xfId="0" applyFont="1" applyFill="1" applyBorder="1"/>
    <xf numFmtId="0" fontId="6" fillId="2" borderId="2" xfId="0" applyFont="1" applyFill="1" applyBorder="1"/>
    <xf numFmtId="0" fontId="8" fillId="0" borderId="2" xfId="0" applyFont="1" applyFill="1" applyBorder="1"/>
    <xf numFmtId="0" fontId="5" fillId="2" borderId="2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49" fontId="8" fillId="0" borderId="1" xfId="0" applyNumberFormat="1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165" fontId="6" fillId="4" borderId="1" xfId="0" applyNumberFormat="1" applyFont="1" applyFill="1" applyBorder="1" applyAlignment="1">
      <alignment horizontal="right" wrapText="1"/>
    </xf>
    <xf numFmtId="0" fontId="6" fillId="4" borderId="2" xfId="0" applyFont="1" applyFill="1" applyBorder="1"/>
    <xf numFmtId="0" fontId="6" fillId="4" borderId="0" xfId="0" applyFont="1" applyFill="1" applyBorder="1"/>
    <xf numFmtId="0" fontId="6" fillId="4" borderId="0" xfId="0" applyFont="1" applyFill="1"/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3" borderId="0" xfId="0" applyFont="1" applyFill="1"/>
    <xf numFmtId="165" fontId="6" fillId="3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3" borderId="2" xfId="0" applyFont="1" applyFill="1" applyBorder="1"/>
    <xf numFmtId="0" fontId="5" fillId="3" borderId="0" xfId="0" applyFont="1" applyFill="1" applyBorder="1"/>
    <xf numFmtId="0" fontId="5" fillId="4" borderId="2" xfId="0" applyFont="1" applyFill="1" applyBorder="1"/>
    <xf numFmtId="0" fontId="5" fillId="4" borderId="0" xfId="0" applyFont="1" applyFill="1" applyBorder="1"/>
    <xf numFmtId="0" fontId="5" fillId="4" borderId="0" xfId="0" applyFont="1" applyFill="1"/>
    <xf numFmtId="49" fontId="5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4" xfId="0" applyNumberFormat="1" applyFont="1" applyFill="1" applyBorder="1"/>
    <xf numFmtId="49" fontId="2" fillId="0" borderId="4" xfId="0" applyNumberFormat="1" applyFont="1" applyFill="1" applyBorder="1" applyAlignment="1">
      <alignment horizontal="center"/>
    </xf>
    <xf numFmtId="0" fontId="5" fillId="0" borderId="4" xfId="0" applyFont="1" applyFill="1" applyBorder="1"/>
    <xf numFmtId="0" fontId="2" fillId="0" borderId="4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3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6" fillId="0" borderId="2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7" fillId="0" borderId="2" xfId="0" applyFont="1" applyFill="1" applyBorder="1"/>
    <xf numFmtId="0" fontId="7" fillId="0" borderId="0" xfId="0" applyFont="1" applyFill="1" applyBorder="1"/>
    <xf numFmtId="0" fontId="7" fillId="0" borderId="0" xfId="0" applyFont="1" applyFill="1"/>
    <xf numFmtId="165" fontId="5" fillId="0" borderId="1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wrapText="1"/>
    </xf>
    <xf numFmtId="165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wrapText="1"/>
    </xf>
    <xf numFmtId="0" fontId="8" fillId="2" borderId="2" xfId="0" applyFont="1" applyFill="1" applyBorder="1"/>
    <xf numFmtId="0" fontId="8" fillId="2" borderId="0" xfId="0" applyFont="1" applyFill="1" applyBorder="1"/>
    <xf numFmtId="0" fontId="8" fillId="2" borderId="0" xfId="0" applyFont="1" applyFill="1"/>
    <xf numFmtId="0" fontId="4" fillId="2" borderId="2" xfId="0" applyFont="1" applyFill="1" applyBorder="1"/>
    <xf numFmtId="0" fontId="4" fillId="2" borderId="0" xfId="0" applyFont="1" applyFill="1" applyBorder="1"/>
    <xf numFmtId="0" fontId="4" fillId="2" borderId="1" xfId="0" applyFont="1" applyFill="1" applyBorder="1"/>
    <xf numFmtId="0" fontId="7" fillId="3" borderId="2" xfId="0" applyFont="1" applyFill="1" applyBorder="1"/>
    <xf numFmtId="0" fontId="7" fillId="3" borderId="0" xfId="0" applyFont="1" applyFill="1" applyBorder="1"/>
    <xf numFmtId="0" fontId="7" fillId="3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/>
    </xf>
    <xf numFmtId="165" fontId="8" fillId="5" borderId="1" xfId="0" applyNumberFormat="1" applyFont="1" applyFill="1" applyBorder="1" applyAlignment="1">
      <alignment horizontal="right" wrapText="1"/>
    </xf>
    <xf numFmtId="0" fontId="8" fillId="5" borderId="0" xfId="0" applyFont="1" applyFill="1"/>
    <xf numFmtId="2" fontId="2" fillId="5" borderId="1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49" fontId="8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2" fontId="3" fillId="5" borderId="1" xfId="0" applyNumberFormat="1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wrapText="1"/>
    </xf>
    <xf numFmtId="0" fontId="7" fillId="5" borderId="1" xfId="0" applyFont="1" applyFill="1" applyBorder="1" applyAlignment="1"/>
    <xf numFmtId="49" fontId="2" fillId="0" borderId="1" xfId="1" applyNumberFormat="1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2" fillId="0" borderId="1" xfId="1" applyFont="1" applyBorder="1" applyAlignment="1">
      <alignment horizontal="justify" vertical="center" wrapText="1"/>
    </xf>
    <xf numFmtId="0" fontId="8" fillId="5" borderId="1" xfId="0" applyFont="1" applyFill="1" applyBorder="1" applyAlignment="1"/>
    <xf numFmtId="0" fontId="2" fillId="0" borderId="1" xfId="1" applyNumberFormat="1" applyFont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top" wrapText="1"/>
    </xf>
    <xf numFmtId="49" fontId="7" fillId="6" borderId="1" xfId="0" applyNumberFormat="1" applyFont="1" applyFill="1" applyBorder="1" applyAlignment="1">
      <alignment horizontal="center" wrapText="1"/>
    </xf>
    <xf numFmtId="165" fontId="7" fillId="6" borderId="1" xfId="0" applyNumberFormat="1" applyFont="1" applyFill="1" applyBorder="1" applyAlignment="1">
      <alignment horizontal="right" wrapText="1"/>
    </xf>
    <xf numFmtId="49" fontId="8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center" wrapText="1"/>
    </xf>
    <xf numFmtId="0" fontId="13" fillId="0" borderId="1" xfId="1" applyFont="1" applyBorder="1" applyAlignment="1">
      <alignment horizontal="justify" vertical="center" wrapText="1"/>
    </xf>
    <xf numFmtId="49" fontId="8" fillId="6" borderId="1" xfId="0" applyNumberFormat="1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8" fillId="6" borderId="1" xfId="0" applyNumberFormat="1" applyFont="1" applyFill="1" applyBorder="1" applyAlignment="1">
      <alignment horizontal="right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 wrapText="1"/>
    </xf>
    <xf numFmtId="165" fontId="8" fillId="6" borderId="1" xfId="0" applyNumberFormat="1" applyFont="1" applyFill="1" applyBorder="1" applyAlignment="1">
      <alignment horizontal="left" vertical="top" wrapText="1"/>
    </xf>
    <xf numFmtId="49" fontId="8" fillId="5" borderId="1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left"/>
    </xf>
    <xf numFmtId="2" fontId="3" fillId="0" borderId="1" xfId="0" applyNumberFormat="1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right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13">
          <cell r="G13">
            <v>944889.84</v>
          </cell>
        </row>
        <row r="17">
          <cell r="G17">
            <v>721881.59999999998</v>
          </cell>
        </row>
        <row r="19">
          <cell r="G19">
            <v>218008.24</v>
          </cell>
        </row>
        <row r="29">
          <cell r="G29">
            <v>2818301.75</v>
          </cell>
        </row>
        <row r="30">
          <cell r="G30">
            <v>851127.13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showGridLines="0" tabSelected="1" topLeftCell="A70" workbookViewId="0">
      <selection activeCell="E78" sqref="E78"/>
    </sheetView>
  </sheetViews>
  <sheetFormatPr defaultRowHeight="15.75"/>
  <cols>
    <col min="1" max="1" width="4.5703125" style="31" customWidth="1"/>
    <col min="2" max="2" width="55.85546875" style="31" customWidth="1"/>
    <col min="3" max="4" width="9.140625" style="31"/>
    <col min="5" max="5" width="16.5703125" style="31" customWidth="1"/>
    <col min="6" max="6" width="10.7109375" style="31" customWidth="1"/>
    <col min="7" max="8" width="15.5703125" style="31" customWidth="1"/>
    <col min="9" max="16384" width="9.140625" style="31"/>
  </cols>
  <sheetData>
    <row r="1" spans="1:11" s="30" customFormat="1">
      <c r="E1" s="56"/>
      <c r="G1" s="57"/>
      <c r="H1" s="58" t="s">
        <v>120</v>
      </c>
    </row>
    <row r="2" spans="1:11" s="30" customFormat="1">
      <c r="E2" s="57"/>
      <c r="G2" s="57"/>
      <c r="H2" s="58" t="s">
        <v>106</v>
      </c>
    </row>
    <row r="3" spans="1:11" s="30" customFormat="1" ht="14.25" customHeight="1">
      <c r="E3" s="57"/>
      <c r="G3" s="57"/>
      <c r="H3" s="58" t="s">
        <v>107</v>
      </c>
    </row>
    <row r="4" spans="1:11" s="30" customFormat="1">
      <c r="G4" s="146" t="s">
        <v>178</v>
      </c>
      <c r="H4" s="140"/>
    </row>
    <row r="5" spans="1:11" s="30" customFormat="1"/>
    <row r="6" spans="1:11" s="30" customFormat="1">
      <c r="A6" s="149" t="s">
        <v>12</v>
      </c>
      <c r="B6" s="149"/>
      <c r="C6" s="149"/>
      <c r="D6" s="149"/>
      <c r="E6" s="149"/>
      <c r="F6" s="149"/>
      <c r="G6" s="149"/>
      <c r="H6" s="150"/>
    </row>
    <row r="7" spans="1:11" s="30" customFormat="1">
      <c r="A7" s="149" t="s">
        <v>174</v>
      </c>
      <c r="B7" s="149"/>
      <c r="C7" s="149"/>
      <c r="D7" s="149"/>
      <c r="E7" s="149"/>
      <c r="F7" s="149"/>
      <c r="G7" s="149"/>
      <c r="H7" s="150"/>
    </row>
    <row r="8" spans="1:11" s="30" customFormat="1">
      <c r="A8" s="59"/>
      <c r="B8" s="60"/>
      <c r="C8" s="60"/>
      <c r="D8" s="60"/>
      <c r="E8" s="60"/>
      <c r="F8" s="60"/>
      <c r="G8" s="60"/>
    </row>
    <row r="9" spans="1:11" s="30" customFormat="1">
      <c r="A9" s="61"/>
      <c r="B9" s="62"/>
      <c r="C9" s="63"/>
      <c r="D9" s="63"/>
      <c r="E9" s="63"/>
      <c r="F9" s="63"/>
      <c r="G9" s="64"/>
      <c r="H9" s="65" t="s">
        <v>13</v>
      </c>
      <c r="K9" s="66"/>
    </row>
    <row r="10" spans="1:11" s="71" customFormat="1" ht="54">
      <c r="A10" s="67" t="s">
        <v>0</v>
      </c>
      <c r="B10" s="68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69" t="s">
        <v>175</v>
      </c>
      <c r="H10" s="70" t="s">
        <v>176</v>
      </c>
    </row>
    <row r="11" spans="1:11">
      <c r="A11" s="1" t="s">
        <v>6</v>
      </c>
      <c r="B11" s="72" t="s">
        <v>7</v>
      </c>
      <c r="C11" s="72" t="s">
        <v>8</v>
      </c>
      <c r="D11" s="72" t="s">
        <v>9</v>
      </c>
      <c r="E11" s="72" t="s">
        <v>10</v>
      </c>
      <c r="F11" s="72" t="s">
        <v>11</v>
      </c>
      <c r="G11" s="72" t="s">
        <v>17</v>
      </c>
      <c r="H11" s="28">
        <v>8</v>
      </c>
      <c r="I11" s="30"/>
      <c r="J11" s="30"/>
    </row>
    <row r="12" spans="1:11" ht="15" customHeight="1">
      <c r="A12" s="1" t="s">
        <v>6</v>
      </c>
      <c r="B12" s="101" t="s">
        <v>38</v>
      </c>
      <c r="C12" s="107" t="s">
        <v>36</v>
      </c>
      <c r="D12" s="107" t="s">
        <v>14</v>
      </c>
      <c r="E12" s="107" t="s">
        <v>14</v>
      </c>
      <c r="F12" s="116"/>
      <c r="G12" s="117"/>
      <c r="H12" s="73"/>
      <c r="I12" s="30"/>
      <c r="J12" s="30"/>
    </row>
    <row r="13" spans="1:11" s="12" customFormat="1">
      <c r="A13" s="1" t="s">
        <v>7</v>
      </c>
      <c r="B13" s="42" t="s">
        <v>15</v>
      </c>
      <c r="C13" s="10" t="s">
        <v>36</v>
      </c>
      <c r="D13" s="10" t="s">
        <v>16</v>
      </c>
      <c r="E13" s="10" t="s">
        <v>14</v>
      </c>
      <c r="F13" s="11"/>
      <c r="G13" s="15">
        <f>G14+G21+G30+G35</f>
        <v>7756682.6100000003</v>
      </c>
      <c r="H13" s="143">
        <f>H14+H21+H30+H35</f>
        <v>7697044.2400000002</v>
      </c>
      <c r="I13" s="22"/>
      <c r="J13" s="19"/>
    </row>
    <row r="14" spans="1:11" s="2" customFormat="1" ht="47.25">
      <c r="A14" s="1" t="s">
        <v>8</v>
      </c>
      <c r="B14" s="43" t="s">
        <v>113</v>
      </c>
      <c r="C14" s="3" t="s">
        <v>36</v>
      </c>
      <c r="D14" s="3" t="s">
        <v>37</v>
      </c>
      <c r="E14" s="3" t="s">
        <v>14</v>
      </c>
      <c r="F14" s="4"/>
      <c r="G14" s="5">
        <f t="shared" ref="G14:H16" si="0">G15</f>
        <v>949889.84</v>
      </c>
      <c r="H14" s="5">
        <f t="shared" si="0"/>
        <v>949889.84</v>
      </c>
      <c r="I14" s="23"/>
      <c r="J14" s="20"/>
    </row>
    <row r="15" spans="1:11" s="79" customFormat="1" ht="16.5" customHeight="1">
      <c r="A15" s="1" t="s">
        <v>9</v>
      </c>
      <c r="B15" s="118" t="s">
        <v>114</v>
      </c>
      <c r="C15" s="119" t="s">
        <v>36</v>
      </c>
      <c r="D15" s="119" t="s">
        <v>37</v>
      </c>
      <c r="E15" s="119" t="s">
        <v>134</v>
      </c>
      <c r="F15" s="120"/>
      <c r="G15" s="114">
        <f t="shared" si="0"/>
        <v>949889.84</v>
      </c>
      <c r="H15" s="114">
        <f t="shared" si="0"/>
        <v>949889.84</v>
      </c>
      <c r="I15" s="77"/>
      <c r="J15" s="78"/>
    </row>
    <row r="16" spans="1:11" s="38" customFormat="1">
      <c r="A16" s="1" t="s">
        <v>10</v>
      </c>
      <c r="B16" s="44" t="s">
        <v>115</v>
      </c>
      <c r="C16" s="33" t="s">
        <v>36</v>
      </c>
      <c r="D16" s="33" t="s">
        <v>37</v>
      </c>
      <c r="E16" s="33" t="s">
        <v>135</v>
      </c>
      <c r="F16" s="34"/>
      <c r="G16" s="35">
        <f t="shared" si="0"/>
        <v>949889.84</v>
      </c>
      <c r="H16" s="35">
        <f t="shared" si="0"/>
        <v>949889.84</v>
      </c>
      <c r="I16" s="36"/>
      <c r="J16" s="37"/>
    </row>
    <row r="17" spans="1:10" s="18" customFormat="1" ht="48.75" customHeight="1">
      <c r="A17" s="1" t="s">
        <v>11</v>
      </c>
      <c r="B17" s="101" t="s">
        <v>121</v>
      </c>
      <c r="C17" s="102" t="s">
        <v>36</v>
      </c>
      <c r="D17" s="102" t="s">
        <v>37</v>
      </c>
      <c r="E17" s="102" t="s">
        <v>136</v>
      </c>
      <c r="F17" s="103"/>
      <c r="G17" s="104">
        <f>G18+G19+G20</f>
        <v>949889.84</v>
      </c>
      <c r="H17" s="104">
        <f>H18+H19+H20</f>
        <v>949889.84</v>
      </c>
      <c r="I17" s="24"/>
      <c r="J17" s="21"/>
    </row>
    <row r="18" spans="1:10" ht="47.25">
      <c r="A18" s="1" t="s">
        <v>17</v>
      </c>
      <c r="B18" s="121" t="s">
        <v>137</v>
      </c>
      <c r="C18" s="107" t="s">
        <v>36</v>
      </c>
      <c r="D18" s="107" t="s">
        <v>37</v>
      </c>
      <c r="E18" s="107" t="s">
        <v>136</v>
      </c>
      <c r="F18" s="108">
        <v>121</v>
      </c>
      <c r="G18" s="109">
        <f>[1]Лист2!$G$17</f>
        <v>721881.59999999998</v>
      </c>
      <c r="H18" s="109">
        <f>G18</f>
        <v>721881.59999999998</v>
      </c>
    </row>
    <row r="19" spans="1:10" s="27" customFormat="1" ht="31.5">
      <c r="A19" s="1" t="s">
        <v>18</v>
      </c>
      <c r="B19" s="122" t="s">
        <v>138</v>
      </c>
      <c r="C19" s="107" t="s">
        <v>36</v>
      </c>
      <c r="D19" s="107" t="s">
        <v>37</v>
      </c>
      <c r="E19" s="107" t="s">
        <v>136</v>
      </c>
      <c r="F19" s="108">
        <v>122</v>
      </c>
      <c r="G19" s="109">
        <v>10000</v>
      </c>
      <c r="H19" s="109">
        <v>10000</v>
      </c>
      <c r="I19" s="25"/>
      <c r="J19" s="26"/>
    </row>
    <row r="20" spans="1:10" s="76" customFormat="1" ht="14.25" customHeight="1">
      <c r="A20" s="1" t="s">
        <v>20</v>
      </c>
      <c r="B20" s="123" t="s">
        <v>139</v>
      </c>
      <c r="C20" s="107" t="s">
        <v>36</v>
      </c>
      <c r="D20" s="107" t="s">
        <v>37</v>
      </c>
      <c r="E20" s="107" t="s">
        <v>136</v>
      </c>
      <c r="F20" s="108">
        <v>129</v>
      </c>
      <c r="G20" s="109">
        <f>[1]Лист2!$G$19</f>
        <v>218008.24</v>
      </c>
      <c r="H20" s="109">
        <f>G20</f>
        <v>218008.24</v>
      </c>
      <c r="I20" s="74"/>
      <c r="J20" s="75"/>
    </row>
    <row r="21" spans="1:10" s="2" customFormat="1" ht="63">
      <c r="A21" s="1" t="s">
        <v>21</v>
      </c>
      <c r="B21" s="43" t="s">
        <v>39</v>
      </c>
      <c r="C21" s="3" t="s">
        <v>36</v>
      </c>
      <c r="D21" s="3" t="s">
        <v>40</v>
      </c>
      <c r="E21" s="3"/>
      <c r="F21" s="4"/>
      <c r="G21" s="5">
        <f>G23</f>
        <v>5560244.9500000002</v>
      </c>
      <c r="H21" s="5">
        <f>H23</f>
        <v>5500606.5800000001</v>
      </c>
      <c r="I21" s="23"/>
      <c r="J21" s="20"/>
    </row>
    <row r="22" spans="1:10" s="76" customFormat="1" ht="31.5">
      <c r="A22" s="1" t="s">
        <v>23</v>
      </c>
      <c r="B22" s="118" t="s">
        <v>41</v>
      </c>
      <c r="C22" s="119" t="s">
        <v>36</v>
      </c>
      <c r="D22" s="119" t="s">
        <v>40</v>
      </c>
      <c r="E22" s="119" t="s">
        <v>141</v>
      </c>
      <c r="F22" s="120"/>
      <c r="G22" s="114">
        <f>G23</f>
        <v>5560244.9500000002</v>
      </c>
      <c r="H22" s="114">
        <f>H23</f>
        <v>5500606.5800000001</v>
      </c>
      <c r="I22" s="74"/>
      <c r="J22" s="75"/>
    </row>
    <row r="23" spans="1:10" s="52" customFormat="1" ht="31.5">
      <c r="A23" s="1" t="s">
        <v>24</v>
      </c>
      <c r="B23" s="44" t="s">
        <v>42</v>
      </c>
      <c r="C23" s="33" t="s">
        <v>36</v>
      </c>
      <c r="D23" s="33" t="s">
        <v>40</v>
      </c>
      <c r="E23" s="33" t="s">
        <v>142</v>
      </c>
      <c r="F23" s="34"/>
      <c r="G23" s="35">
        <f>G24</f>
        <v>5560244.9500000002</v>
      </c>
      <c r="H23" s="35">
        <f>H24</f>
        <v>5500606.5800000001</v>
      </c>
      <c r="I23" s="50"/>
      <c r="J23" s="51"/>
    </row>
    <row r="24" spans="1:10" ht="63">
      <c r="A24" s="1" t="s">
        <v>25</v>
      </c>
      <c r="B24" s="101" t="s">
        <v>43</v>
      </c>
      <c r="C24" s="102" t="s">
        <v>36</v>
      </c>
      <c r="D24" s="102" t="s">
        <v>40</v>
      </c>
      <c r="E24" s="102" t="s">
        <v>143</v>
      </c>
      <c r="F24" s="124"/>
      <c r="G24" s="104">
        <f>G25+G26+G27+G28+G29</f>
        <v>5560244.9500000002</v>
      </c>
      <c r="H24" s="104">
        <f>H25+H26+H27+H28+H29</f>
        <v>5500606.5800000001</v>
      </c>
      <c r="I24" s="29"/>
      <c r="J24" s="30"/>
    </row>
    <row r="25" spans="1:10" ht="47.25">
      <c r="A25" s="1" t="s">
        <v>26</v>
      </c>
      <c r="B25" s="121" t="s">
        <v>137</v>
      </c>
      <c r="C25" s="107" t="s">
        <v>36</v>
      </c>
      <c r="D25" s="107" t="s">
        <v>40</v>
      </c>
      <c r="E25" s="107" t="s">
        <v>143</v>
      </c>
      <c r="F25" s="108">
        <v>121</v>
      </c>
      <c r="G25" s="109">
        <f>[1]Лист2!$G$29</f>
        <v>2818301.75</v>
      </c>
      <c r="H25" s="109">
        <f>G25</f>
        <v>2818301.75</v>
      </c>
      <c r="I25" s="29"/>
      <c r="J25" s="30"/>
    </row>
    <row r="26" spans="1:10" ht="45">
      <c r="A26" s="1" t="s">
        <v>27</v>
      </c>
      <c r="B26" s="123" t="s">
        <v>139</v>
      </c>
      <c r="C26" s="107" t="s">
        <v>36</v>
      </c>
      <c r="D26" s="107" t="s">
        <v>40</v>
      </c>
      <c r="E26" s="107" t="s">
        <v>143</v>
      </c>
      <c r="F26" s="108">
        <v>129</v>
      </c>
      <c r="G26" s="109">
        <f>[1]Лист2!$G$30</f>
        <v>851127.13</v>
      </c>
      <c r="H26" s="109">
        <f>G26</f>
        <v>851127.13</v>
      </c>
      <c r="I26" s="48"/>
      <c r="J26" s="30"/>
    </row>
    <row r="27" spans="1:10" ht="31.5">
      <c r="A27" s="1" t="s">
        <v>28</v>
      </c>
      <c r="B27" s="121" t="s">
        <v>144</v>
      </c>
      <c r="C27" s="107" t="s">
        <v>36</v>
      </c>
      <c r="D27" s="107" t="s">
        <v>40</v>
      </c>
      <c r="E27" s="107" t="s">
        <v>143</v>
      </c>
      <c r="F27" s="108">
        <v>244</v>
      </c>
      <c r="G27" s="109">
        <v>1887516.07</v>
      </c>
      <c r="H27" s="109">
        <v>1827877.7</v>
      </c>
      <c r="I27" s="29"/>
      <c r="J27" s="30"/>
    </row>
    <row r="28" spans="1:10" s="18" customFormat="1">
      <c r="A28" s="1" t="s">
        <v>29</v>
      </c>
      <c r="B28" s="125" t="s">
        <v>140</v>
      </c>
      <c r="C28" s="107" t="s">
        <v>36</v>
      </c>
      <c r="D28" s="107" t="s">
        <v>40</v>
      </c>
      <c r="E28" s="107" t="s">
        <v>143</v>
      </c>
      <c r="F28" s="108">
        <v>852</v>
      </c>
      <c r="G28" s="109">
        <v>300</v>
      </c>
      <c r="H28" s="109">
        <v>300</v>
      </c>
      <c r="I28" s="21"/>
      <c r="J28" s="21"/>
    </row>
    <row r="29" spans="1:10">
      <c r="A29" s="1" t="s">
        <v>30</v>
      </c>
      <c r="B29" s="125" t="s">
        <v>145</v>
      </c>
      <c r="C29" s="107" t="s">
        <v>36</v>
      </c>
      <c r="D29" s="107" t="s">
        <v>40</v>
      </c>
      <c r="E29" s="107" t="s">
        <v>143</v>
      </c>
      <c r="F29" s="108">
        <v>853</v>
      </c>
      <c r="G29" s="109">
        <v>3000</v>
      </c>
      <c r="H29" s="109">
        <v>3000</v>
      </c>
      <c r="I29" s="30"/>
      <c r="J29" s="30"/>
    </row>
    <row r="30" spans="1:10" s="105" customFormat="1" ht="17.25" customHeight="1">
      <c r="A30" s="1" t="s">
        <v>31</v>
      </c>
      <c r="B30" s="43" t="s">
        <v>44</v>
      </c>
      <c r="C30" s="3" t="s">
        <v>36</v>
      </c>
      <c r="D30" s="3" t="s">
        <v>45</v>
      </c>
      <c r="E30" s="3"/>
      <c r="F30" s="4"/>
      <c r="G30" s="5">
        <f t="shared" ref="G30:H33" si="1">G31</f>
        <v>10000</v>
      </c>
      <c r="H30" s="5">
        <f>H31</f>
        <v>10000</v>
      </c>
    </row>
    <row r="31" spans="1:10" s="110" customFormat="1" ht="31.5">
      <c r="A31" s="1" t="s">
        <v>32</v>
      </c>
      <c r="B31" s="118" t="s">
        <v>41</v>
      </c>
      <c r="C31" s="119" t="s">
        <v>36</v>
      </c>
      <c r="D31" s="119" t="s">
        <v>45</v>
      </c>
      <c r="E31" s="119" t="s">
        <v>141</v>
      </c>
      <c r="F31" s="120"/>
      <c r="G31" s="114">
        <f t="shared" si="1"/>
        <v>10000</v>
      </c>
      <c r="H31" s="114">
        <f t="shared" si="1"/>
        <v>10000</v>
      </c>
    </row>
    <row r="32" spans="1:10" s="94" customFormat="1" ht="31.5">
      <c r="A32" s="1" t="s">
        <v>33</v>
      </c>
      <c r="B32" s="44" t="s">
        <v>42</v>
      </c>
      <c r="C32" s="33" t="s">
        <v>36</v>
      </c>
      <c r="D32" s="33" t="s">
        <v>45</v>
      </c>
      <c r="E32" s="33" t="s">
        <v>142</v>
      </c>
      <c r="F32" s="34"/>
      <c r="G32" s="35">
        <f t="shared" si="1"/>
        <v>10000</v>
      </c>
      <c r="H32" s="35">
        <f t="shared" si="1"/>
        <v>10000</v>
      </c>
      <c r="I32" s="93"/>
      <c r="J32" s="93"/>
    </row>
    <row r="33" spans="1:10" ht="31.5">
      <c r="A33" s="1" t="s">
        <v>34</v>
      </c>
      <c r="B33" s="101" t="s">
        <v>105</v>
      </c>
      <c r="C33" s="102" t="s">
        <v>36</v>
      </c>
      <c r="D33" s="102" t="s">
        <v>45</v>
      </c>
      <c r="E33" s="102" t="s">
        <v>146</v>
      </c>
      <c r="F33" s="124"/>
      <c r="G33" s="104">
        <f t="shared" si="1"/>
        <v>10000</v>
      </c>
      <c r="H33" s="104">
        <f t="shared" si="1"/>
        <v>10000</v>
      </c>
      <c r="I33" s="30"/>
      <c r="J33" s="30"/>
    </row>
    <row r="34" spans="1:10" s="52" customFormat="1">
      <c r="A34" s="1" t="s">
        <v>35</v>
      </c>
      <c r="B34" s="106" t="s">
        <v>44</v>
      </c>
      <c r="C34" s="107" t="s">
        <v>36</v>
      </c>
      <c r="D34" s="107" t="s">
        <v>45</v>
      </c>
      <c r="E34" s="107" t="s">
        <v>146</v>
      </c>
      <c r="F34" s="108">
        <v>870</v>
      </c>
      <c r="G34" s="109">
        <v>10000</v>
      </c>
      <c r="H34" s="109">
        <v>10000</v>
      </c>
      <c r="I34" s="50"/>
      <c r="J34" s="51"/>
    </row>
    <row r="35" spans="1:10" s="76" customFormat="1" ht="16.5" customHeight="1">
      <c r="A35" s="1" t="s">
        <v>132</v>
      </c>
      <c r="B35" s="43" t="s">
        <v>46</v>
      </c>
      <c r="C35" s="3" t="s">
        <v>36</v>
      </c>
      <c r="D35" s="3" t="s">
        <v>47</v>
      </c>
      <c r="E35" s="3"/>
      <c r="F35" s="4"/>
      <c r="G35" s="5">
        <f>G36+G42</f>
        <v>1236547.82</v>
      </c>
      <c r="H35" s="5">
        <f>H36+H42</f>
        <v>1236547.82</v>
      </c>
      <c r="I35" s="74"/>
      <c r="J35" s="75"/>
    </row>
    <row r="36" spans="1:10" s="79" customFormat="1" ht="31.5">
      <c r="A36" s="1" t="s">
        <v>133</v>
      </c>
      <c r="B36" s="126" t="s">
        <v>116</v>
      </c>
      <c r="C36" s="127" t="s">
        <v>36</v>
      </c>
      <c r="D36" s="127" t="s">
        <v>47</v>
      </c>
      <c r="E36" s="127" t="s">
        <v>147</v>
      </c>
      <c r="F36" s="127"/>
      <c r="G36" s="128">
        <f>G37</f>
        <v>1227830.82</v>
      </c>
      <c r="H36" s="128">
        <f>H37</f>
        <v>1227830.82</v>
      </c>
      <c r="I36" s="77"/>
      <c r="J36" s="78"/>
    </row>
    <row r="37" spans="1:10" s="2" customFormat="1" ht="47.25">
      <c r="A37" s="1" t="s">
        <v>108</v>
      </c>
      <c r="B37" s="39" t="s">
        <v>104</v>
      </c>
      <c r="C37" s="40" t="s">
        <v>36</v>
      </c>
      <c r="D37" s="40" t="s">
        <v>47</v>
      </c>
      <c r="E37" s="40" t="s">
        <v>148</v>
      </c>
      <c r="F37" s="40"/>
      <c r="G37" s="35">
        <f>G38</f>
        <v>1227830.82</v>
      </c>
      <c r="H37" s="35">
        <f>H38</f>
        <v>1227830.82</v>
      </c>
      <c r="I37" s="23"/>
      <c r="J37" s="20"/>
    </row>
    <row r="38" spans="1:10" s="76" customFormat="1" ht="96" customHeight="1">
      <c r="A38" s="1" t="s">
        <v>48</v>
      </c>
      <c r="B38" s="111" t="s">
        <v>125</v>
      </c>
      <c r="C38" s="129" t="s">
        <v>36</v>
      </c>
      <c r="D38" s="129" t="s">
        <v>47</v>
      </c>
      <c r="E38" s="129" t="s">
        <v>149</v>
      </c>
      <c r="F38" s="129"/>
      <c r="G38" s="104">
        <f>G39+G40+G41</f>
        <v>1227830.82</v>
      </c>
      <c r="H38" s="104">
        <f>H39+H40+H41</f>
        <v>1227830.82</v>
      </c>
      <c r="I38" s="74"/>
      <c r="J38" s="75"/>
    </row>
    <row r="39" spans="1:10" s="52" customFormat="1" ht="30" customHeight="1">
      <c r="A39" s="1" t="s">
        <v>49</v>
      </c>
      <c r="B39" s="121" t="s">
        <v>150</v>
      </c>
      <c r="C39" s="130" t="s">
        <v>36</v>
      </c>
      <c r="D39" s="130" t="s">
        <v>47</v>
      </c>
      <c r="E39" s="130" t="s">
        <v>149</v>
      </c>
      <c r="F39" s="130" t="s">
        <v>151</v>
      </c>
      <c r="G39" s="109">
        <v>942650.4</v>
      </c>
      <c r="H39" s="109">
        <f>G39</f>
        <v>942650.4</v>
      </c>
      <c r="I39" s="50"/>
      <c r="J39" s="51"/>
    </row>
    <row r="40" spans="1:10" s="76" customFormat="1" ht="59.25" customHeight="1">
      <c r="A40" s="1" t="s">
        <v>52</v>
      </c>
      <c r="B40" s="131" t="s">
        <v>152</v>
      </c>
      <c r="C40" s="130" t="s">
        <v>36</v>
      </c>
      <c r="D40" s="130" t="s">
        <v>47</v>
      </c>
      <c r="E40" s="130" t="s">
        <v>149</v>
      </c>
      <c r="F40" s="130" t="s">
        <v>153</v>
      </c>
      <c r="G40" s="109">
        <v>284680.42</v>
      </c>
      <c r="H40" s="109">
        <f>G40</f>
        <v>284680.42</v>
      </c>
      <c r="I40" s="74"/>
      <c r="J40" s="75"/>
    </row>
    <row r="41" spans="1:10" s="79" customFormat="1">
      <c r="A41" s="1" t="s">
        <v>54</v>
      </c>
      <c r="B41" s="125" t="s">
        <v>140</v>
      </c>
      <c r="C41" s="130" t="s">
        <v>36</v>
      </c>
      <c r="D41" s="130" t="s">
        <v>47</v>
      </c>
      <c r="E41" s="130" t="s">
        <v>149</v>
      </c>
      <c r="F41" s="130" t="s">
        <v>154</v>
      </c>
      <c r="G41" s="109">
        <v>500</v>
      </c>
      <c r="H41" s="109">
        <v>500</v>
      </c>
      <c r="I41" s="77"/>
      <c r="J41" s="78"/>
    </row>
    <row r="42" spans="1:10" s="76" customFormat="1" ht="31.5">
      <c r="A42" s="1" t="s">
        <v>55</v>
      </c>
      <c r="B42" s="118" t="s">
        <v>41</v>
      </c>
      <c r="C42" s="119" t="s">
        <v>36</v>
      </c>
      <c r="D42" s="119" t="s">
        <v>47</v>
      </c>
      <c r="E42" s="119" t="s">
        <v>141</v>
      </c>
      <c r="F42" s="120"/>
      <c r="G42" s="114">
        <f t="shared" ref="G42:H44" si="2">G43</f>
        <v>8717</v>
      </c>
      <c r="H42" s="114">
        <f t="shared" si="2"/>
        <v>8717</v>
      </c>
      <c r="I42" s="74"/>
      <c r="J42" s="75"/>
    </row>
    <row r="43" spans="1:10" s="18" customFormat="1" ht="31.5">
      <c r="A43" s="1" t="s">
        <v>56</v>
      </c>
      <c r="B43" s="44" t="s">
        <v>42</v>
      </c>
      <c r="C43" s="33" t="s">
        <v>36</v>
      </c>
      <c r="D43" s="33" t="s">
        <v>47</v>
      </c>
      <c r="E43" s="33" t="s">
        <v>142</v>
      </c>
      <c r="F43" s="34"/>
      <c r="G43" s="35">
        <f t="shared" si="2"/>
        <v>8717</v>
      </c>
      <c r="H43" s="35">
        <f t="shared" si="2"/>
        <v>8717</v>
      </c>
      <c r="I43" s="24"/>
      <c r="J43" s="21"/>
    </row>
    <row r="44" spans="1:10" s="52" customFormat="1" ht="94.5">
      <c r="A44" s="1" t="s">
        <v>59</v>
      </c>
      <c r="B44" s="32" t="s">
        <v>126</v>
      </c>
      <c r="C44" s="16" t="s">
        <v>36</v>
      </c>
      <c r="D44" s="16" t="s">
        <v>47</v>
      </c>
      <c r="E44" s="16" t="s">
        <v>173</v>
      </c>
      <c r="F44" s="16"/>
      <c r="G44" s="17">
        <f t="shared" si="2"/>
        <v>8717</v>
      </c>
      <c r="H44" s="17">
        <f t="shared" si="2"/>
        <v>8717</v>
      </c>
      <c r="I44" s="50"/>
      <c r="J44" s="51"/>
    </row>
    <row r="45" spans="1:10" ht="31.5">
      <c r="A45" s="1" t="s">
        <v>61</v>
      </c>
      <c r="B45" s="121" t="s">
        <v>144</v>
      </c>
      <c r="C45" s="130" t="s">
        <v>36</v>
      </c>
      <c r="D45" s="130" t="s">
        <v>47</v>
      </c>
      <c r="E45" s="130" t="s">
        <v>173</v>
      </c>
      <c r="F45" s="130" t="s">
        <v>156</v>
      </c>
      <c r="G45" s="109">
        <v>8717</v>
      </c>
      <c r="H45" s="109">
        <v>8717</v>
      </c>
      <c r="I45" s="29"/>
      <c r="J45" s="30"/>
    </row>
    <row r="46" spans="1:10" s="79" customFormat="1">
      <c r="A46" s="1" t="s">
        <v>63</v>
      </c>
      <c r="B46" s="115" t="s">
        <v>50</v>
      </c>
      <c r="C46" s="13" t="s">
        <v>36</v>
      </c>
      <c r="D46" s="13" t="s">
        <v>51</v>
      </c>
      <c r="E46" s="13"/>
      <c r="F46" s="13"/>
      <c r="G46" s="15">
        <f t="shared" ref="G46:H49" si="3">G47</f>
        <v>173300</v>
      </c>
      <c r="H46" s="15">
        <f t="shared" si="3"/>
        <v>180300</v>
      </c>
      <c r="I46" s="77"/>
      <c r="J46" s="78"/>
    </row>
    <row r="47" spans="1:10" s="12" customFormat="1">
      <c r="A47" s="1" t="s">
        <v>64</v>
      </c>
      <c r="B47" s="6" t="s">
        <v>127</v>
      </c>
      <c r="C47" s="7" t="s">
        <v>36</v>
      </c>
      <c r="D47" s="7" t="s">
        <v>53</v>
      </c>
      <c r="E47" s="7"/>
      <c r="F47" s="7"/>
      <c r="G47" s="5">
        <f t="shared" si="3"/>
        <v>173300</v>
      </c>
      <c r="H47" s="5">
        <f t="shared" si="3"/>
        <v>180300</v>
      </c>
      <c r="I47" s="22"/>
      <c r="J47" s="19"/>
    </row>
    <row r="48" spans="1:10" s="94" customFormat="1" ht="31.5">
      <c r="A48" s="1" t="s">
        <v>66</v>
      </c>
      <c r="B48" s="112" t="s">
        <v>128</v>
      </c>
      <c r="C48" s="113" t="s">
        <v>36</v>
      </c>
      <c r="D48" s="113" t="s">
        <v>53</v>
      </c>
      <c r="E48" s="113" t="s">
        <v>141</v>
      </c>
      <c r="F48" s="113"/>
      <c r="G48" s="114">
        <f t="shared" si="3"/>
        <v>173300</v>
      </c>
      <c r="H48" s="114">
        <f t="shared" si="3"/>
        <v>180300</v>
      </c>
      <c r="I48" s="92"/>
      <c r="J48" s="93"/>
    </row>
    <row r="49" spans="1:10" ht="31.5">
      <c r="A49" s="1" t="s">
        <v>68</v>
      </c>
      <c r="B49" s="44" t="s">
        <v>42</v>
      </c>
      <c r="C49" s="40" t="s">
        <v>36</v>
      </c>
      <c r="D49" s="40" t="s">
        <v>53</v>
      </c>
      <c r="E49" s="40" t="s">
        <v>142</v>
      </c>
      <c r="F49" s="40"/>
      <c r="G49" s="35">
        <f t="shared" si="3"/>
        <v>173300</v>
      </c>
      <c r="H49" s="35">
        <f t="shared" si="3"/>
        <v>180300</v>
      </c>
      <c r="I49" s="29"/>
      <c r="J49" s="30"/>
    </row>
    <row r="50" spans="1:10" s="52" customFormat="1" ht="63">
      <c r="A50" s="1" t="s">
        <v>71</v>
      </c>
      <c r="B50" s="132" t="s">
        <v>129</v>
      </c>
      <c r="C50" s="133" t="s">
        <v>36</v>
      </c>
      <c r="D50" s="133" t="s">
        <v>53</v>
      </c>
      <c r="E50" s="133" t="s">
        <v>172</v>
      </c>
      <c r="F50" s="133"/>
      <c r="G50" s="134">
        <f>G51+G52+G53</f>
        <v>173300</v>
      </c>
      <c r="H50" s="134">
        <f>H51+H52+H53</f>
        <v>180300</v>
      </c>
      <c r="I50" s="50"/>
      <c r="J50" s="51"/>
    </row>
    <row r="51" spans="1:10" s="76" customFormat="1" ht="31.5">
      <c r="A51" s="1" t="s">
        <v>73</v>
      </c>
      <c r="B51" s="135" t="s">
        <v>19</v>
      </c>
      <c r="C51" s="130" t="s">
        <v>36</v>
      </c>
      <c r="D51" s="130" t="s">
        <v>53</v>
      </c>
      <c r="E51" s="130" t="s">
        <v>172</v>
      </c>
      <c r="F51" s="47" t="s">
        <v>157</v>
      </c>
      <c r="G51" s="109">
        <v>108796.8</v>
      </c>
      <c r="H51" s="109">
        <v>108796.8</v>
      </c>
      <c r="I51" s="74"/>
      <c r="J51" s="75"/>
    </row>
    <row r="52" spans="1:10" s="76" customFormat="1" ht="45">
      <c r="A52" s="1" t="s">
        <v>75</v>
      </c>
      <c r="B52" s="123" t="s">
        <v>139</v>
      </c>
      <c r="C52" s="130" t="s">
        <v>36</v>
      </c>
      <c r="D52" s="130" t="s">
        <v>53</v>
      </c>
      <c r="E52" s="130" t="s">
        <v>172</v>
      </c>
      <c r="F52" s="47" t="s">
        <v>158</v>
      </c>
      <c r="G52" s="109">
        <v>32856.629999999997</v>
      </c>
      <c r="H52" s="109">
        <v>32856.629999999997</v>
      </c>
      <c r="I52" s="74"/>
      <c r="J52" s="75"/>
    </row>
    <row r="53" spans="1:10" s="79" customFormat="1" ht="31.5" customHeight="1">
      <c r="A53" s="1" t="s">
        <v>76</v>
      </c>
      <c r="B53" s="135" t="s">
        <v>22</v>
      </c>
      <c r="C53" s="130" t="s">
        <v>36</v>
      </c>
      <c r="D53" s="130" t="s">
        <v>53</v>
      </c>
      <c r="E53" s="130" t="s">
        <v>172</v>
      </c>
      <c r="F53" s="47" t="s">
        <v>156</v>
      </c>
      <c r="G53" s="109">
        <v>31646.57</v>
      </c>
      <c r="H53" s="109">
        <v>38646.57</v>
      </c>
      <c r="I53" s="77"/>
      <c r="J53" s="78"/>
    </row>
    <row r="54" spans="1:10" s="100" customFormat="1" ht="31.5">
      <c r="A54" s="1" t="s">
        <v>79</v>
      </c>
      <c r="B54" s="115" t="s">
        <v>57</v>
      </c>
      <c r="C54" s="13" t="s">
        <v>36</v>
      </c>
      <c r="D54" s="13" t="s">
        <v>58</v>
      </c>
      <c r="E54" s="13"/>
      <c r="F54" s="13"/>
      <c r="G54" s="15">
        <f>G55+G59</f>
        <v>120000</v>
      </c>
      <c r="H54" s="15">
        <f>H55+H59</f>
        <v>120000</v>
      </c>
      <c r="I54" s="98"/>
      <c r="J54" s="99"/>
    </row>
    <row r="55" spans="1:10" s="94" customFormat="1" ht="31.5">
      <c r="A55" s="1" t="s">
        <v>80</v>
      </c>
      <c r="B55" s="8" t="s">
        <v>60</v>
      </c>
      <c r="C55" s="7" t="s">
        <v>36</v>
      </c>
      <c r="D55" s="7" t="s">
        <v>62</v>
      </c>
      <c r="E55" s="7"/>
      <c r="F55" s="7"/>
      <c r="G55" s="5">
        <f t="shared" ref="G55:H57" si="4">G56</f>
        <v>110000</v>
      </c>
      <c r="H55" s="5">
        <f t="shared" si="4"/>
        <v>110000</v>
      </c>
      <c r="I55" s="92"/>
      <c r="J55" s="93"/>
    </row>
    <row r="56" spans="1:10" ht="47.25">
      <c r="A56" s="1" t="s">
        <v>109</v>
      </c>
      <c r="B56" s="136" t="s">
        <v>119</v>
      </c>
      <c r="C56" s="127" t="s">
        <v>36</v>
      </c>
      <c r="D56" s="127" t="s">
        <v>62</v>
      </c>
      <c r="E56" s="127" t="s">
        <v>159</v>
      </c>
      <c r="F56" s="127"/>
      <c r="G56" s="128">
        <f t="shared" si="4"/>
        <v>110000</v>
      </c>
      <c r="H56" s="128">
        <f t="shared" si="4"/>
        <v>110000</v>
      </c>
      <c r="I56" s="29"/>
      <c r="J56" s="30"/>
    </row>
    <row r="57" spans="1:10" ht="94.5" customHeight="1">
      <c r="A57" s="1" t="s">
        <v>82</v>
      </c>
      <c r="B57" s="137" t="s">
        <v>117</v>
      </c>
      <c r="C57" s="133" t="s">
        <v>36</v>
      </c>
      <c r="D57" s="133" t="s">
        <v>62</v>
      </c>
      <c r="E57" s="133" t="s">
        <v>160</v>
      </c>
      <c r="F57" s="133"/>
      <c r="G57" s="134">
        <f t="shared" si="4"/>
        <v>110000</v>
      </c>
      <c r="H57" s="134">
        <f t="shared" si="4"/>
        <v>110000</v>
      </c>
      <c r="I57" s="29"/>
      <c r="J57" s="30"/>
    </row>
    <row r="58" spans="1:10" ht="31.5">
      <c r="A58" s="1" t="s">
        <v>83</v>
      </c>
      <c r="B58" s="121" t="s">
        <v>144</v>
      </c>
      <c r="C58" s="130" t="s">
        <v>36</v>
      </c>
      <c r="D58" s="130" t="s">
        <v>62</v>
      </c>
      <c r="E58" s="130" t="s">
        <v>160</v>
      </c>
      <c r="F58" s="130" t="s">
        <v>156</v>
      </c>
      <c r="G58" s="109">
        <v>110000</v>
      </c>
      <c r="H58" s="109">
        <v>110000</v>
      </c>
      <c r="I58" s="29"/>
      <c r="J58" s="30"/>
    </row>
    <row r="59" spans="1:10" s="27" customFormat="1">
      <c r="A59" s="1" t="s">
        <v>86</v>
      </c>
      <c r="B59" s="9" t="s">
        <v>65</v>
      </c>
      <c r="C59" s="7" t="s">
        <v>36</v>
      </c>
      <c r="D59" s="7" t="s">
        <v>67</v>
      </c>
      <c r="E59" s="7"/>
      <c r="F59" s="7"/>
      <c r="G59" s="5">
        <f t="shared" ref="G59:H61" si="5">G60</f>
        <v>10000</v>
      </c>
      <c r="H59" s="5">
        <f t="shared" si="5"/>
        <v>10000</v>
      </c>
      <c r="I59" s="25"/>
      <c r="J59" s="26"/>
    </row>
    <row r="60" spans="1:10" s="76" customFormat="1" ht="33" customHeight="1">
      <c r="A60" s="1" t="s">
        <v>87</v>
      </c>
      <c r="B60" s="136" t="s">
        <v>119</v>
      </c>
      <c r="C60" s="127" t="s">
        <v>36</v>
      </c>
      <c r="D60" s="127" t="s">
        <v>67</v>
      </c>
      <c r="E60" s="127" t="s">
        <v>159</v>
      </c>
      <c r="F60" s="127"/>
      <c r="G60" s="128">
        <f t="shared" si="5"/>
        <v>10000</v>
      </c>
      <c r="H60" s="128">
        <f t="shared" si="5"/>
        <v>10000</v>
      </c>
      <c r="I60" s="74"/>
      <c r="J60" s="75"/>
    </row>
    <row r="61" spans="1:10" s="76" customFormat="1" ht="78.75">
      <c r="A61" s="1" t="s">
        <v>122</v>
      </c>
      <c r="B61" s="138" t="s">
        <v>130</v>
      </c>
      <c r="C61" s="133" t="s">
        <v>36</v>
      </c>
      <c r="D61" s="133" t="s">
        <v>67</v>
      </c>
      <c r="E61" s="133" t="s">
        <v>161</v>
      </c>
      <c r="F61" s="133"/>
      <c r="G61" s="134">
        <f t="shared" si="5"/>
        <v>10000</v>
      </c>
      <c r="H61" s="134">
        <f t="shared" si="5"/>
        <v>10000</v>
      </c>
      <c r="I61" s="74"/>
      <c r="J61" s="75"/>
    </row>
    <row r="62" spans="1:10" s="79" customFormat="1" ht="31.5">
      <c r="A62" s="1" t="s">
        <v>91</v>
      </c>
      <c r="B62" s="121" t="s">
        <v>144</v>
      </c>
      <c r="C62" s="130" t="s">
        <v>36</v>
      </c>
      <c r="D62" s="130" t="s">
        <v>67</v>
      </c>
      <c r="E62" s="130" t="s">
        <v>161</v>
      </c>
      <c r="F62" s="130" t="s">
        <v>156</v>
      </c>
      <c r="G62" s="109">
        <v>10000</v>
      </c>
      <c r="H62" s="109">
        <v>10000</v>
      </c>
      <c r="I62" s="77"/>
      <c r="J62" s="78"/>
    </row>
    <row r="63" spans="1:10" s="12" customFormat="1" ht="16.5" customHeight="1">
      <c r="A63" s="1" t="s">
        <v>92</v>
      </c>
      <c r="B63" s="14" t="s">
        <v>69</v>
      </c>
      <c r="C63" s="13" t="s">
        <v>36</v>
      </c>
      <c r="D63" s="13" t="s">
        <v>70</v>
      </c>
      <c r="E63" s="13"/>
      <c r="F63" s="13"/>
      <c r="G63" s="15">
        <f t="shared" ref="G63:H64" si="6">G64</f>
        <v>319410</v>
      </c>
      <c r="H63" s="15">
        <f t="shared" si="6"/>
        <v>327866</v>
      </c>
      <c r="I63" s="22"/>
      <c r="J63" s="19"/>
    </row>
    <row r="64" spans="1:10" s="97" customFormat="1">
      <c r="A64" s="1" t="s">
        <v>93</v>
      </c>
      <c r="B64" s="6" t="s">
        <v>72</v>
      </c>
      <c r="C64" s="7" t="s">
        <v>36</v>
      </c>
      <c r="D64" s="7" t="s">
        <v>74</v>
      </c>
      <c r="E64" s="7"/>
      <c r="F64" s="7"/>
      <c r="G64" s="5">
        <f t="shared" si="6"/>
        <v>319410</v>
      </c>
      <c r="H64" s="5">
        <f t="shared" si="6"/>
        <v>327866</v>
      </c>
      <c r="I64" s="95"/>
      <c r="J64" s="96"/>
    </row>
    <row r="65" spans="1:10" ht="31.5">
      <c r="A65" s="1" t="s">
        <v>110</v>
      </c>
      <c r="B65" s="126" t="s">
        <v>165</v>
      </c>
      <c r="C65" s="127" t="s">
        <v>36</v>
      </c>
      <c r="D65" s="127" t="s">
        <v>74</v>
      </c>
      <c r="E65" s="127" t="s">
        <v>171</v>
      </c>
      <c r="F65" s="127"/>
      <c r="G65" s="128">
        <f>G66</f>
        <v>319410</v>
      </c>
      <c r="H65" s="128">
        <f>H66</f>
        <v>327866</v>
      </c>
      <c r="I65" s="29"/>
      <c r="J65" s="30"/>
    </row>
    <row r="66" spans="1:10" s="12" customFormat="1" ht="47.25">
      <c r="A66" s="1" t="s">
        <v>94</v>
      </c>
      <c r="B66" s="111" t="s">
        <v>166</v>
      </c>
      <c r="C66" s="129" t="s">
        <v>36</v>
      </c>
      <c r="D66" s="129" t="s">
        <v>74</v>
      </c>
      <c r="E66" s="129" t="s">
        <v>171</v>
      </c>
      <c r="F66" s="139"/>
      <c r="G66" s="104">
        <f>G67</f>
        <v>319410</v>
      </c>
      <c r="H66" s="104">
        <f>H67</f>
        <v>327866</v>
      </c>
      <c r="I66" s="22"/>
      <c r="J66" s="19"/>
    </row>
    <row r="67" spans="1:10" s="2" customFormat="1" ht="29.25" customHeight="1">
      <c r="A67" s="1" t="s">
        <v>95</v>
      </c>
      <c r="B67" s="121" t="s">
        <v>144</v>
      </c>
      <c r="C67" s="130" t="s">
        <v>36</v>
      </c>
      <c r="D67" s="130" t="s">
        <v>74</v>
      </c>
      <c r="E67" s="130" t="s">
        <v>171</v>
      </c>
      <c r="F67" s="130" t="s">
        <v>156</v>
      </c>
      <c r="G67" s="109">
        <v>319410</v>
      </c>
      <c r="H67" s="109">
        <v>327866</v>
      </c>
      <c r="I67" s="23"/>
      <c r="J67" s="20"/>
    </row>
    <row r="68" spans="1:10" s="79" customFormat="1" ht="20.25" customHeight="1">
      <c r="A68" s="1" t="s">
        <v>96</v>
      </c>
      <c r="B68" s="14" t="s">
        <v>77</v>
      </c>
      <c r="C68" s="13" t="s">
        <v>36</v>
      </c>
      <c r="D68" s="13" t="s">
        <v>78</v>
      </c>
      <c r="E68" s="13"/>
      <c r="F68" s="13"/>
      <c r="G68" s="15">
        <f>G69+G76</f>
        <v>1300000</v>
      </c>
      <c r="H68" s="15">
        <f>H69+H76</f>
        <v>1300000</v>
      </c>
      <c r="I68" s="77"/>
      <c r="J68" s="78"/>
    </row>
    <row r="69" spans="1:10" s="38" customFormat="1" ht="17.25" customHeight="1">
      <c r="A69" s="1" t="s">
        <v>97</v>
      </c>
      <c r="B69" s="6" t="s">
        <v>84</v>
      </c>
      <c r="C69" s="7" t="s">
        <v>36</v>
      </c>
      <c r="D69" s="7" t="s">
        <v>85</v>
      </c>
      <c r="E69" s="7"/>
      <c r="F69" s="7"/>
      <c r="G69" s="5">
        <f>G70</f>
        <v>550000</v>
      </c>
      <c r="H69" s="5">
        <f>H70</f>
        <v>550000</v>
      </c>
      <c r="I69" s="36"/>
      <c r="J69" s="37"/>
    </row>
    <row r="70" spans="1:10" s="18" customFormat="1" ht="46.5" customHeight="1">
      <c r="A70" s="1" t="s">
        <v>98</v>
      </c>
      <c r="B70" s="126" t="s">
        <v>119</v>
      </c>
      <c r="C70" s="127" t="s">
        <v>36</v>
      </c>
      <c r="D70" s="127" t="s">
        <v>85</v>
      </c>
      <c r="E70" s="127" t="s">
        <v>159</v>
      </c>
      <c r="F70" s="127"/>
      <c r="G70" s="128">
        <f>G71</f>
        <v>550000</v>
      </c>
      <c r="H70" s="128">
        <f>H71</f>
        <v>550000</v>
      </c>
      <c r="I70" s="24"/>
      <c r="J70" s="21"/>
    </row>
    <row r="71" spans="1:10" ht="63">
      <c r="A71" s="1" t="s">
        <v>99</v>
      </c>
      <c r="B71" s="41" t="s">
        <v>81</v>
      </c>
      <c r="C71" s="40" t="s">
        <v>36</v>
      </c>
      <c r="D71" s="40" t="s">
        <v>85</v>
      </c>
      <c r="E71" s="40" t="s">
        <v>162</v>
      </c>
      <c r="F71" s="40"/>
      <c r="G71" s="35">
        <f>G72+G74</f>
        <v>550000</v>
      </c>
      <c r="H71" s="35">
        <f>H72+H74</f>
        <v>550000</v>
      </c>
      <c r="I71" s="48"/>
      <c r="J71" s="30"/>
    </row>
    <row r="72" spans="1:10" ht="63" customHeight="1">
      <c r="A72" s="1" t="s">
        <v>100</v>
      </c>
      <c r="B72" s="137" t="s">
        <v>118</v>
      </c>
      <c r="C72" s="133" t="s">
        <v>36</v>
      </c>
      <c r="D72" s="133" t="s">
        <v>85</v>
      </c>
      <c r="E72" s="133" t="s">
        <v>163</v>
      </c>
      <c r="F72" s="133"/>
      <c r="G72" s="134">
        <f>G73</f>
        <v>520000</v>
      </c>
      <c r="H72" s="134">
        <f>H73</f>
        <v>520000</v>
      </c>
      <c r="I72" s="29"/>
      <c r="J72" s="30"/>
    </row>
    <row r="73" spans="1:10" s="18" customFormat="1" ht="31.5">
      <c r="A73" s="1" t="s">
        <v>101</v>
      </c>
      <c r="B73" s="121" t="s">
        <v>144</v>
      </c>
      <c r="C73" s="130" t="s">
        <v>36</v>
      </c>
      <c r="D73" s="130" t="s">
        <v>85</v>
      </c>
      <c r="E73" s="130" t="s">
        <v>163</v>
      </c>
      <c r="F73" s="130" t="s">
        <v>156</v>
      </c>
      <c r="G73" s="109">
        <v>520000</v>
      </c>
      <c r="H73" s="109">
        <f>G73</f>
        <v>520000</v>
      </c>
      <c r="I73" s="24"/>
      <c r="J73" s="21"/>
    </row>
    <row r="74" spans="1:10" s="27" customFormat="1" ht="36" customHeight="1">
      <c r="A74" s="1" t="s">
        <v>169</v>
      </c>
      <c r="B74" s="141" t="s">
        <v>167</v>
      </c>
      <c r="C74" s="133" t="s">
        <v>36</v>
      </c>
      <c r="D74" s="133" t="s">
        <v>85</v>
      </c>
      <c r="E74" s="133" t="s">
        <v>168</v>
      </c>
      <c r="F74" s="133"/>
      <c r="G74" s="134">
        <f>G75</f>
        <v>30000</v>
      </c>
      <c r="H74" s="134">
        <f>H75</f>
        <v>30000</v>
      </c>
      <c r="I74" s="25"/>
      <c r="J74" s="26"/>
    </row>
    <row r="75" spans="1:10" ht="31.5">
      <c r="A75" s="1" t="s">
        <v>170</v>
      </c>
      <c r="B75" s="121" t="s">
        <v>144</v>
      </c>
      <c r="C75" s="130" t="s">
        <v>36</v>
      </c>
      <c r="D75" s="130" t="s">
        <v>85</v>
      </c>
      <c r="E75" s="142" t="s">
        <v>168</v>
      </c>
      <c r="F75" s="130" t="s">
        <v>156</v>
      </c>
      <c r="G75" s="109">
        <v>30000</v>
      </c>
      <c r="H75" s="109">
        <f>G75</f>
        <v>30000</v>
      </c>
      <c r="I75" s="29"/>
      <c r="J75" s="30"/>
    </row>
    <row r="76" spans="1:10" s="38" customFormat="1" ht="17.25" customHeight="1">
      <c r="A76" s="1" t="s">
        <v>102</v>
      </c>
      <c r="B76" s="6" t="s">
        <v>88</v>
      </c>
      <c r="C76" s="7" t="s">
        <v>36</v>
      </c>
      <c r="D76" s="7" t="s">
        <v>89</v>
      </c>
      <c r="E76" s="7"/>
      <c r="F76" s="7"/>
      <c r="G76" s="5">
        <f t="shared" ref="G76:H78" si="7">G77</f>
        <v>750000</v>
      </c>
      <c r="H76" s="5">
        <f t="shared" si="7"/>
        <v>750000</v>
      </c>
      <c r="I76" s="36"/>
      <c r="J76" s="37"/>
    </row>
    <row r="77" spans="1:10" s="76" customFormat="1" ht="48.75" customHeight="1">
      <c r="A77" s="1" t="s">
        <v>103</v>
      </c>
      <c r="B77" s="126" t="s">
        <v>177</v>
      </c>
      <c r="C77" s="127" t="s">
        <v>36</v>
      </c>
      <c r="D77" s="127" t="s">
        <v>89</v>
      </c>
      <c r="E77" s="127" t="s">
        <v>180</v>
      </c>
      <c r="F77" s="127"/>
      <c r="G77" s="128">
        <f>G78</f>
        <v>750000</v>
      </c>
      <c r="H77" s="128">
        <f>H78</f>
        <v>750000</v>
      </c>
      <c r="I77" s="74"/>
      <c r="J77" s="75"/>
    </row>
    <row r="78" spans="1:10" s="12" customFormat="1" ht="78.75">
      <c r="A78" s="1" t="s">
        <v>111</v>
      </c>
      <c r="B78" s="111" t="s">
        <v>131</v>
      </c>
      <c r="C78" s="129" t="s">
        <v>36</v>
      </c>
      <c r="D78" s="129" t="s">
        <v>89</v>
      </c>
      <c r="E78" s="129" t="s">
        <v>179</v>
      </c>
      <c r="F78" s="129"/>
      <c r="G78" s="104">
        <f t="shared" si="7"/>
        <v>750000</v>
      </c>
      <c r="H78" s="104">
        <f t="shared" si="7"/>
        <v>750000</v>
      </c>
      <c r="I78" s="22"/>
      <c r="J78" s="19"/>
    </row>
    <row r="79" spans="1:10" s="94" customFormat="1" ht="31.5">
      <c r="A79" s="1" t="s">
        <v>112</v>
      </c>
      <c r="B79" s="121" t="s">
        <v>144</v>
      </c>
      <c r="C79" s="130" t="s">
        <v>36</v>
      </c>
      <c r="D79" s="130" t="s">
        <v>89</v>
      </c>
      <c r="E79" s="130" t="s">
        <v>179</v>
      </c>
      <c r="F79" s="130" t="s">
        <v>156</v>
      </c>
      <c r="G79" s="109">
        <v>750000</v>
      </c>
      <c r="H79" s="109">
        <f>G79</f>
        <v>750000</v>
      </c>
      <c r="I79" s="92"/>
      <c r="J79" s="93"/>
    </row>
    <row r="80" spans="1:10" s="45" customFormat="1" ht="16.5">
      <c r="A80" s="153" t="s">
        <v>90</v>
      </c>
      <c r="B80" s="153"/>
      <c r="C80" s="54"/>
      <c r="D80" s="54"/>
      <c r="E80" s="54"/>
      <c r="F80" s="54"/>
      <c r="G80" s="55">
        <f>G13+G54+G63+G46+G68</f>
        <v>9669392.6099999994</v>
      </c>
      <c r="H80" s="144">
        <f>H13+H54+H63+H46+H68</f>
        <v>9625210.2400000002</v>
      </c>
      <c r="I80" s="48"/>
      <c r="J80" s="49"/>
    </row>
    <row r="81" spans="1:8">
      <c r="A81" s="151" t="s">
        <v>123</v>
      </c>
      <c r="B81" s="152"/>
      <c r="C81" s="47"/>
      <c r="D81" s="47"/>
      <c r="E81" s="47"/>
      <c r="F81" s="47"/>
      <c r="G81" s="80">
        <f>(G80-8133-151000)*2.5%</f>
        <v>237756.49025</v>
      </c>
      <c r="H81" s="80">
        <f>(H80-8133)*5%</f>
        <v>480853.86200000002</v>
      </c>
    </row>
    <row r="82" spans="1:8" s="45" customFormat="1">
      <c r="A82" s="147" t="s">
        <v>124</v>
      </c>
      <c r="B82" s="148"/>
      <c r="C82" s="53"/>
      <c r="D82" s="53"/>
      <c r="E82" s="53"/>
      <c r="F82" s="53"/>
      <c r="G82" s="46">
        <f>G80+G81</f>
        <v>9907149.1002500001</v>
      </c>
      <c r="H82" s="46">
        <f>H80+H81</f>
        <v>10106064.102</v>
      </c>
    </row>
    <row r="83" spans="1:8">
      <c r="A83" s="81"/>
      <c r="B83" s="81"/>
      <c r="C83" s="82"/>
      <c r="D83" s="82"/>
      <c r="E83" s="82"/>
      <c r="F83" s="82"/>
      <c r="G83" s="83"/>
    </row>
    <row r="84" spans="1:8">
      <c r="A84" s="84"/>
      <c r="B84" s="84"/>
      <c r="C84" s="85"/>
      <c r="D84" s="85"/>
      <c r="E84" s="85"/>
      <c r="F84" s="85"/>
      <c r="G84" s="86"/>
    </row>
    <row r="85" spans="1:8">
      <c r="A85" s="84"/>
      <c r="B85" s="84"/>
      <c r="C85" s="85"/>
      <c r="D85" s="85"/>
      <c r="E85" s="85"/>
      <c r="F85" s="85"/>
      <c r="G85" s="86"/>
    </row>
    <row r="86" spans="1:8">
      <c r="A86" s="84"/>
      <c r="B86" s="84"/>
      <c r="C86" s="85"/>
      <c r="D86" s="85"/>
      <c r="E86" s="85"/>
      <c r="F86" s="85"/>
      <c r="G86" s="86"/>
    </row>
    <row r="87" spans="1:8">
      <c r="A87" s="84"/>
      <c r="B87" s="84"/>
      <c r="C87" s="85"/>
      <c r="D87" s="85"/>
      <c r="E87" s="85"/>
      <c r="F87" s="85"/>
      <c r="G87" s="86"/>
    </row>
    <row r="88" spans="1:8">
      <c r="A88" s="84"/>
      <c r="B88" s="84"/>
      <c r="C88" s="85"/>
      <c r="D88" s="85"/>
      <c r="E88" s="85"/>
      <c r="F88" s="85"/>
      <c r="G88" s="86"/>
    </row>
    <row r="89" spans="1:8">
      <c r="A89" s="84"/>
      <c r="B89" s="84"/>
      <c r="C89" s="85"/>
      <c r="D89" s="85"/>
      <c r="E89" s="85"/>
      <c r="F89" s="85"/>
      <c r="G89" s="86"/>
    </row>
    <row r="90" spans="1:8">
      <c r="A90" s="84"/>
      <c r="B90" s="84"/>
      <c r="C90" s="85"/>
      <c r="D90" s="85"/>
      <c r="E90" s="85"/>
      <c r="F90" s="85"/>
      <c r="G90" s="86"/>
    </row>
    <row r="91" spans="1:8">
      <c r="A91" s="84"/>
      <c r="B91" s="84"/>
      <c r="C91" s="85"/>
      <c r="D91" s="85"/>
      <c r="E91" s="85"/>
      <c r="F91" s="85"/>
      <c r="G91" s="86"/>
    </row>
    <row r="92" spans="1:8">
      <c r="A92" s="84"/>
      <c r="B92" s="84"/>
      <c r="C92" s="85"/>
      <c r="D92" s="85"/>
      <c r="E92" s="85"/>
      <c r="F92" s="85"/>
      <c r="G92" s="86"/>
    </row>
    <row r="93" spans="1:8">
      <c r="A93" s="84"/>
      <c r="B93" s="84"/>
      <c r="C93" s="85"/>
      <c r="D93" s="85"/>
      <c r="E93" s="85"/>
      <c r="F93" s="85"/>
      <c r="G93" s="86"/>
    </row>
    <row r="94" spans="1:8">
      <c r="A94" s="84"/>
      <c r="B94" s="84"/>
      <c r="C94" s="87"/>
      <c r="D94" s="87"/>
      <c r="E94" s="87"/>
      <c r="F94" s="87"/>
      <c r="G94" s="86"/>
    </row>
    <row r="95" spans="1:8">
      <c r="A95" s="88"/>
      <c r="B95" s="88"/>
      <c r="C95" s="89"/>
      <c r="D95" s="89"/>
      <c r="E95" s="89"/>
      <c r="F95" s="89"/>
      <c r="G95" s="86"/>
    </row>
    <row r="96" spans="1:8">
      <c r="A96" s="88"/>
      <c r="B96" s="88"/>
      <c r="C96" s="89"/>
      <c r="D96" s="89"/>
      <c r="E96" s="89"/>
      <c r="F96" s="89"/>
      <c r="G96" s="86"/>
    </row>
    <row r="97" spans="1:7">
      <c r="A97" s="88"/>
      <c r="B97" s="88"/>
      <c r="C97" s="89"/>
      <c r="D97" s="89"/>
      <c r="E97" s="89"/>
      <c r="F97" s="89"/>
      <c r="G97" s="86"/>
    </row>
    <row r="98" spans="1:7">
      <c r="A98" s="88"/>
      <c r="B98" s="88"/>
      <c r="C98" s="89"/>
      <c r="D98" s="89"/>
      <c r="E98" s="89"/>
      <c r="F98" s="89"/>
      <c r="G98" s="86"/>
    </row>
    <row r="99" spans="1:7">
      <c r="A99" s="88"/>
      <c r="B99" s="88"/>
      <c r="C99" s="89"/>
      <c r="D99" s="89"/>
      <c r="E99" s="89"/>
      <c r="F99" s="89"/>
      <c r="G99" s="86"/>
    </row>
    <row r="100" spans="1:7">
      <c r="A100" s="88"/>
      <c r="B100" s="88"/>
      <c r="C100" s="89"/>
      <c r="D100" s="89"/>
      <c r="E100" s="89"/>
      <c r="F100" s="89"/>
      <c r="G100" s="86"/>
    </row>
    <row r="101" spans="1:7">
      <c r="A101" s="88"/>
      <c r="B101" s="88"/>
      <c r="C101" s="89"/>
      <c r="D101" s="89"/>
      <c r="E101" s="89"/>
      <c r="F101" s="89"/>
      <c r="G101" s="86"/>
    </row>
    <row r="102" spans="1:7">
      <c r="A102" s="88"/>
      <c r="B102" s="88"/>
      <c r="C102" s="89"/>
      <c r="D102" s="89"/>
      <c r="E102" s="89"/>
      <c r="F102" s="89"/>
      <c r="G102" s="86"/>
    </row>
    <row r="103" spans="1:7">
      <c r="A103" s="90"/>
      <c r="B103" s="90"/>
      <c r="C103" s="90"/>
      <c r="D103" s="90"/>
      <c r="E103" s="90"/>
      <c r="F103" s="90"/>
      <c r="G103" s="91"/>
    </row>
    <row r="104" spans="1:7">
      <c r="A104" s="90"/>
      <c r="B104" s="90"/>
      <c r="C104" s="90"/>
      <c r="D104" s="90"/>
      <c r="E104" s="90"/>
      <c r="F104" s="90"/>
      <c r="G104" s="91"/>
    </row>
    <row r="105" spans="1:7">
      <c r="A105" s="90"/>
      <c r="B105" s="90"/>
      <c r="C105" s="90"/>
      <c r="D105" s="90"/>
      <c r="E105" s="90"/>
      <c r="F105" s="90"/>
      <c r="G105" s="90"/>
    </row>
    <row r="106" spans="1:7">
      <c r="A106" s="90"/>
      <c r="B106" s="90"/>
      <c r="C106" s="90"/>
      <c r="D106" s="90"/>
      <c r="E106" s="90"/>
      <c r="F106" s="90"/>
      <c r="G106" s="90"/>
    </row>
    <row r="107" spans="1:7">
      <c r="A107" s="90"/>
      <c r="B107" s="90"/>
      <c r="C107" s="90"/>
      <c r="D107" s="90"/>
      <c r="E107" s="90"/>
      <c r="F107" s="90"/>
      <c r="G107" s="90"/>
    </row>
    <row r="108" spans="1:7">
      <c r="A108" s="90"/>
      <c r="B108" s="90"/>
      <c r="C108" s="90"/>
      <c r="D108" s="90"/>
      <c r="E108" s="90"/>
      <c r="F108" s="90"/>
      <c r="G108" s="90"/>
    </row>
    <row r="109" spans="1:7">
      <c r="A109" s="30"/>
      <c r="B109" s="30"/>
      <c r="C109" s="30"/>
      <c r="D109" s="30"/>
      <c r="E109" s="30"/>
      <c r="F109" s="30"/>
      <c r="G109" s="30"/>
    </row>
    <row r="110" spans="1:7">
      <c r="A110" s="30"/>
      <c r="B110" s="30"/>
      <c r="C110" s="30"/>
      <c r="D110" s="30"/>
      <c r="E110" s="30"/>
      <c r="F110" s="30"/>
      <c r="G110" s="30"/>
    </row>
    <row r="111" spans="1:7">
      <c r="A111" s="30"/>
      <c r="B111" s="30"/>
      <c r="C111" s="30"/>
      <c r="D111" s="30"/>
      <c r="E111" s="30"/>
      <c r="F111" s="30"/>
      <c r="G111" s="30"/>
    </row>
  </sheetData>
  <mergeCells count="5">
    <mergeCell ref="A82:B82"/>
    <mergeCell ref="A6:H6"/>
    <mergeCell ref="A7:H7"/>
    <mergeCell ref="A81:B81"/>
    <mergeCell ref="A80:B80"/>
  </mergeCells>
  <pageMargins left="0" right="0" top="0" bottom="0" header="0" footer="0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G14"/>
  <sheetViews>
    <sheetView workbookViewId="0">
      <selection activeCell="N15" sqref="N15"/>
    </sheetView>
  </sheetViews>
  <sheetFormatPr defaultRowHeight="15"/>
  <cols>
    <col min="4" max="4" width="15.5703125" customWidth="1"/>
    <col min="6" max="6" width="15.7109375" customWidth="1"/>
    <col min="7" max="7" width="14.5703125" customWidth="1"/>
  </cols>
  <sheetData>
    <row r="5" spans="2:7" ht="19.5">
      <c r="F5" s="145">
        <v>2020</v>
      </c>
      <c r="G5" s="145">
        <v>2021</v>
      </c>
    </row>
    <row r="6" spans="2:7" ht="15.75">
      <c r="B6" s="107" t="s">
        <v>36</v>
      </c>
      <c r="C6" s="107" t="s">
        <v>40</v>
      </c>
      <c r="D6" s="107" t="s">
        <v>143</v>
      </c>
      <c r="E6" s="108">
        <v>244</v>
      </c>
      <c r="F6" s="109">
        <v>2096051.48</v>
      </c>
      <c r="G6" s="109">
        <v>2050164.78</v>
      </c>
    </row>
    <row r="7" spans="2:7" ht="15.75">
      <c r="B7" s="130" t="s">
        <v>36</v>
      </c>
      <c r="C7" s="130" t="s">
        <v>47</v>
      </c>
      <c r="D7" s="130" t="s">
        <v>155</v>
      </c>
      <c r="E7" s="130" t="s">
        <v>156</v>
      </c>
      <c r="F7" s="109">
        <v>8133</v>
      </c>
      <c r="G7" s="109">
        <v>8133</v>
      </c>
    </row>
    <row r="8" spans="2:7" ht="15.75">
      <c r="B8" s="130" t="s">
        <v>36</v>
      </c>
      <c r="C8" s="130" t="s">
        <v>53</v>
      </c>
      <c r="D8" s="130" t="s">
        <v>172</v>
      </c>
      <c r="E8" s="47" t="s">
        <v>156</v>
      </c>
      <c r="F8" s="109">
        <v>42541.94</v>
      </c>
      <c r="G8" s="109"/>
    </row>
    <row r="9" spans="2:7" ht="15.75">
      <c r="B9" s="130" t="s">
        <v>36</v>
      </c>
      <c r="C9" s="130" t="s">
        <v>62</v>
      </c>
      <c r="D9" s="130" t="s">
        <v>160</v>
      </c>
      <c r="E9" s="130" t="s">
        <v>156</v>
      </c>
      <c r="F9" s="109">
        <v>110000</v>
      </c>
      <c r="G9" s="109">
        <v>110000</v>
      </c>
    </row>
    <row r="10" spans="2:7" ht="15.75">
      <c r="B10" s="130" t="s">
        <v>36</v>
      </c>
      <c r="C10" s="130" t="s">
        <v>67</v>
      </c>
      <c r="D10" s="130" t="s">
        <v>161</v>
      </c>
      <c r="E10" s="130" t="s">
        <v>156</v>
      </c>
      <c r="F10" s="109">
        <v>100000</v>
      </c>
      <c r="G10" s="109">
        <v>100000</v>
      </c>
    </row>
    <row r="11" spans="2:7" ht="15.75">
      <c r="B11" s="130" t="s">
        <v>36</v>
      </c>
      <c r="C11" s="130" t="s">
        <v>74</v>
      </c>
      <c r="D11" s="130" t="s">
        <v>171</v>
      </c>
      <c r="E11" s="130" t="s">
        <v>156</v>
      </c>
      <c r="F11" s="109">
        <v>286560</v>
      </c>
      <c r="G11" s="109">
        <v>300857</v>
      </c>
    </row>
    <row r="12" spans="2:7" ht="15.75">
      <c r="B12" s="130" t="s">
        <v>36</v>
      </c>
      <c r="C12" s="130" t="s">
        <v>85</v>
      </c>
      <c r="D12" s="130" t="s">
        <v>163</v>
      </c>
      <c r="E12" s="130" t="s">
        <v>156</v>
      </c>
      <c r="F12" s="109">
        <v>380000</v>
      </c>
      <c r="G12" s="109">
        <f>F12</f>
        <v>380000</v>
      </c>
    </row>
    <row r="13" spans="2:7" ht="15.75">
      <c r="B13" s="130" t="s">
        <v>36</v>
      </c>
      <c r="C13" s="130" t="s">
        <v>85</v>
      </c>
      <c r="D13" s="142" t="s">
        <v>168</v>
      </c>
      <c r="E13" s="130" t="s">
        <v>156</v>
      </c>
      <c r="F13" s="109">
        <v>120000</v>
      </c>
      <c r="G13" s="109">
        <f>F13</f>
        <v>120000</v>
      </c>
    </row>
    <row r="14" spans="2:7" ht="15.75">
      <c r="B14" s="130" t="s">
        <v>36</v>
      </c>
      <c r="C14" s="130" t="s">
        <v>89</v>
      </c>
      <c r="D14" s="130" t="s">
        <v>164</v>
      </c>
      <c r="E14" s="130" t="s">
        <v>156</v>
      </c>
      <c r="F14" s="109">
        <v>130000</v>
      </c>
      <c r="G14" s="109">
        <f>F14</f>
        <v>130000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1</cp:lastModifiedBy>
  <cp:lastPrinted>2020-12-21T04:49:05Z</cp:lastPrinted>
  <dcterms:created xsi:type="dcterms:W3CDTF">2013-10-25T04:56:20Z</dcterms:created>
  <dcterms:modified xsi:type="dcterms:W3CDTF">2020-12-21T04:54:42Z</dcterms:modified>
</cp:coreProperties>
</file>