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Лист1!$A$1:$F$250</definedName>
  </definedNames>
  <calcPr calcId="145621"/>
</workbook>
</file>

<file path=xl/calcChain.xml><?xml version="1.0" encoding="utf-8"?>
<calcChain xmlns="http://schemas.openxmlformats.org/spreadsheetml/2006/main">
  <c r="F19" i="1" l="1"/>
  <c r="F16" i="1"/>
  <c r="F196" i="1"/>
  <c r="F197" i="1"/>
  <c r="F198" i="1"/>
  <c r="F199" i="1"/>
  <c r="F191" i="1"/>
  <c r="F192" i="1"/>
  <c r="F193" i="1"/>
  <c r="F194" i="1"/>
  <c r="F186" i="1"/>
  <c r="F187" i="1"/>
  <c r="F188" i="1"/>
  <c r="F189" i="1"/>
  <c r="F181" i="1"/>
  <c r="F182" i="1"/>
  <c r="F183" i="1"/>
  <c r="F184" i="1"/>
  <c r="F97" i="1"/>
  <c r="F98" i="1"/>
  <c r="F99" i="1"/>
  <c r="F100" i="1"/>
  <c r="F102" i="1"/>
  <c r="F103" i="1"/>
  <c r="F104" i="1"/>
  <c r="F105" i="1"/>
  <c r="F76" i="1" l="1"/>
  <c r="F75" i="1"/>
  <c r="F74" i="1" s="1"/>
  <c r="F73" i="1" s="1"/>
  <c r="F71" i="1"/>
  <c r="F70" i="1"/>
  <c r="F69" i="1" s="1"/>
  <c r="F68" i="1" s="1"/>
  <c r="F66" i="1"/>
  <c r="F65" i="1"/>
  <c r="F64" i="1" s="1"/>
  <c r="F63" i="1" s="1"/>
  <c r="F148" i="1" l="1"/>
  <c r="F131" i="1" l="1"/>
  <c r="F130" i="1" s="1"/>
  <c r="F129" i="1" s="1"/>
  <c r="F139" i="1" l="1"/>
  <c r="F138" i="1" s="1"/>
  <c r="F140" i="1"/>
  <c r="F143" i="1"/>
  <c r="F142" i="1" s="1"/>
  <c r="F132" i="1"/>
  <c r="F133" i="1"/>
  <c r="F245" i="1" l="1"/>
  <c r="F244" i="1" s="1"/>
  <c r="F248" i="1"/>
  <c r="F247" i="1" s="1"/>
  <c r="F243" i="1" l="1"/>
  <c r="F214" i="1" l="1"/>
  <c r="F213" i="1" s="1"/>
  <c r="F212" i="1" s="1"/>
  <c r="F211" i="1" s="1"/>
  <c r="F29" i="1"/>
  <c r="F28" i="1" s="1"/>
  <c r="F27" i="1" s="1"/>
  <c r="F26" i="1" s="1"/>
  <c r="F34" i="1"/>
  <c r="F33" i="1" s="1"/>
  <c r="F32" i="1" s="1"/>
  <c r="F31" i="1" s="1"/>
  <c r="F39" i="1"/>
  <c r="F38" i="1" s="1"/>
  <c r="F37" i="1" s="1"/>
  <c r="F36" i="1" s="1"/>
  <c r="F18" i="1" l="1"/>
  <c r="F17" i="1" s="1"/>
  <c r="F235" i="1" l="1"/>
  <c r="F232" i="1"/>
  <c r="F225" i="1" l="1"/>
  <c r="F224" i="1" s="1"/>
  <c r="F223" i="1" s="1"/>
  <c r="F222" i="1" s="1"/>
  <c r="F221" i="1" s="1"/>
  <c r="F220" i="1" l="1"/>
  <c r="F210" i="1"/>
  <c r="F176" i="1"/>
  <c r="F173" i="1"/>
  <c r="F168" i="1"/>
  <c r="F151" i="1"/>
  <c r="F150" i="1" s="1"/>
  <c r="F149" i="1" s="1"/>
  <c r="F137" i="1"/>
  <c r="F90" i="1"/>
  <c r="F89" i="1" s="1"/>
  <c r="F87" i="1"/>
  <c r="F86" i="1" s="1"/>
  <c r="F85" i="1" s="1"/>
  <c r="F83" i="1"/>
  <c r="F92" i="1"/>
  <c r="F96" i="1"/>
  <c r="F84" i="1" l="1"/>
  <c r="F47" i="1" l="1"/>
  <c r="F209" i="1" l="1"/>
  <c r="F208" i="1" s="1"/>
  <c r="F207" i="1" s="1"/>
  <c r="F206" i="1" s="1"/>
  <c r="F158" i="1" l="1"/>
  <c r="F119" i="1"/>
  <c r="F113" i="1"/>
  <c r="F62" i="1"/>
  <c r="F155" i="1" l="1"/>
  <c r="F147" i="1"/>
  <c r="F120" i="1"/>
  <c r="F116" i="1"/>
  <c r="F56" i="1" l="1"/>
  <c r="F55" i="1" s="1"/>
  <c r="F54" i="1" s="1"/>
  <c r="F53" i="1" s="1"/>
  <c r="F52" i="1" s="1"/>
  <c r="F45" i="1"/>
  <c r="F44" i="1" s="1"/>
  <c r="F43" i="1" s="1"/>
  <c r="F42" i="1" s="1"/>
  <c r="F41" i="1" s="1"/>
  <c r="F24" i="1"/>
  <c r="F23" i="1" s="1"/>
  <c r="F22" i="1" s="1"/>
  <c r="F21" i="1" s="1"/>
  <c r="F20" i="1" s="1"/>
  <c r="F204" i="1"/>
  <c r="F203" i="1" s="1"/>
  <c r="F202" i="1" s="1"/>
  <c r="F201" i="1" s="1"/>
  <c r="F242" i="1" l="1"/>
  <c r="F239" i="1"/>
  <c r="F237" i="1"/>
  <c r="F114" i="1" l="1"/>
  <c r="F115" i="1"/>
  <c r="F238" i="1"/>
  <c r="F241" i="1"/>
  <c r="F240" i="1" s="1"/>
  <c r="F123" i="1" l="1"/>
  <c r="F122" i="1" s="1"/>
  <c r="F121" i="1" s="1"/>
  <c r="F219" i="1" l="1"/>
  <c r="F218" i="1" s="1"/>
  <c r="F217" i="1" s="1"/>
  <c r="F216" i="1" s="1"/>
  <c r="F175" i="1" l="1"/>
  <c r="F174" i="1" s="1"/>
  <c r="F157" i="1"/>
  <c r="F156" i="1" s="1"/>
  <c r="F154" i="1"/>
  <c r="F153" i="1" s="1"/>
  <c r="F152" i="1" l="1"/>
  <c r="F234" i="1"/>
  <c r="F233" i="1" s="1"/>
  <c r="F136" i="1"/>
  <c r="F135" i="1" s="1"/>
  <c r="F128" i="1" s="1"/>
  <c r="F118" i="1"/>
  <c r="F117" i="1" s="1"/>
  <c r="F82" i="1" l="1"/>
  <c r="F81" i="1" s="1"/>
  <c r="F80" i="1" s="1"/>
  <c r="F236" i="1" l="1"/>
  <c r="F231" i="1" l="1"/>
  <c r="F230" i="1" s="1"/>
  <c r="F229" i="1" s="1"/>
  <c r="F228" i="1" s="1"/>
  <c r="F227" i="1" s="1"/>
  <c r="F172" i="1"/>
  <c r="F171" i="1" s="1"/>
  <c r="F170" i="1" s="1"/>
  <c r="F179" i="1"/>
  <c r="F178" i="1" s="1"/>
  <c r="F177" i="1" s="1"/>
  <c r="F167" i="1"/>
  <c r="F166" i="1" s="1"/>
  <c r="F165" i="1" s="1"/>
  <c r="F164" i="1" s="1"/>
  <c r="F169" i="1" l="1"/>
  <c r="F226" i="1"/>
  <c r="F162" i="1" l="1"/>
  <c r="F161" i="1" s="1"/>
  <c r="F160" i="1" s="1"/>
  <c r="F159" i="1" s="1"/>
  <c r="F146" i="1"/>
  <c r="F145" i="1" s="1"/>
  <c r="F127" i="1" s="1"/>
  <c r="F112" i="1"/>
  <c r="F111" i="1" s="1"/>
  <c r="F110" i="1" s="1"/>
  <c r="F79" i="1"/>
  <c r="F61" i="1"/>
  <c r="F60" i="1" s="1"/>
  <c r="F15" i="1"/>
  <c r="F14" i="1" s="1"/>
  <c r="F13" i="1" s="1"/>
  <c r="F78" i="1" l="1"/>
  <c r="F126" i="1"/>
  <c r="F125" i="1" s="1"/>
  <c r="F12" i="1"/>
  <c r="F11" i="1" s="1"/>
  <c r="F10" i="1" s="1"/>
  <c r="F59" i="1"/>
  <c r="F109" i="1"/>
  <c r="F108" i="1" s="1"/>
  <c r="F107" i="1" s="1"/>
  <c r="F58" i="1" l="1"/>
  <c r="F250" i="1"/>
</calcChain>
</file>

<file path=xl/sharedStrings.xml><?xml version="1.0" encoding="utf-8"?>
<sst xmlns="http://schemas.openxmlformats.org/spreadsheetml/2006/main" count="1028" uniqueCount="407">
  <si>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</si>
  <si>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</si>
  <si>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</si>
  <si>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</si>
  <si>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</si>
  <si>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</si>
  <si>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0505</t>
  </si>
  <si>
    <t>(рублей)</t>
  </si>
  <si>
    <t>к решению Вознесенского</t>
  </si>
  <si>
    <t>сельского Совета депутатов</t>
  </si>
  <si>
    <t>Целевая статья</t>
  </si>
  <si>
    <t xml:space="preserve">Вид расходов </t>
  </si>
  <si>
    <t>Подпрограмма "Благоустройство"</t>
  </si>
  <si>
    <t>ЖИЛИЩНО-КОМУНАЛЬНОЕ ХОЗЯЙСТВО</t>
  </si>
  <si>
    <t>0500</t>
  </si>
  <si>
    <t>Другие вопросы в области ЖКХ</t>
  </si>
  <si>
    <t>31</t>
  </si>
  <si>
    <t>32</t>
  </si>
  <si>
    <t>33</t>
  </si>
  <si>
    <t>34</t>
  </si>
  <si>
    <t>Благоустройство</t>
  </si>
  <si>
    <t>0503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</si>
  <si>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</si>
  <si>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НАЦИОНАЛЬНАЯ ЭКОНОМИКА</t>
  </si>
  <si>
    <t>Дорожное хозяйство (дорожные фонды)</t>
  </si>
  <si>
    <t>0409</t>
  </si>
  <si>
    <t>0400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</si>
  <si>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</si>
  <si>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</si>
  <si>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</si>
  <si>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</si>
  <si>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</si>
  <si>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КУЛЬТУРА, КИНЕМАТОГРАФИЯ</t>
  </si>
  <si>
    <t>200</t>
  </si>
  <si>
    <t>Муниципальная программа "Повышение качества жизни и прочие мероприятия на территории Вознесенского сельсовета"</t>
  </si>
  <si>
    <t>Защита населения и территорий от последствий ЧС природного и техногенного характера</t>
  </si>
  <si>
    <t>47</t>
  </si>
  <si>
    <t>48</t>
  </si>
  <si>
    <t>49</t>
  </si>
  <si>
    <t>50</t>
  </si>
  <si>
    <t>51</t>
  </si>
  <si>
    <t>72</t>
  </si>
  <si>
    <t>73</t>
  </si>
  <si>
    <t>74</t>
  </si>
  <si>
    <t>75</t>
  </si>
  <si>
    <t>Культура</t>
  </si>
  <si>
    <t>Непрограммные расходы сельского Совета депутатов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</si>
  <si>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</si>
  <si>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Вознесенского сельсовета в рамках непрограммных расходов сельского Совета депутатов</t>
  </si>
  <si>
    <t>ОБЩЕГОСУДАРСТВЕННЫЕ ВОПРОСЫ</t>
  </si>
  <si>
    <t>Функционирование сельского Совета депутатов</t>
  </si>
  <si>
    <t>0100</t>
  </si>
  <si>
    <t>0102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</si>
  <si>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</si>
  <si>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</si>
  <si>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</si>
  <si>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сельского Совета депутатовв рамках непрограммных расходов сельского Совета депутатов</t>
  </si>
  <si>
    <t>0103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</si>
  <si>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</si>
  <si>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</si>
  <si>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</si>
  <si>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</si>
  <si>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</si>
  <si>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Резервный фонд в рамках непрограммных расходов администрации Вознесенского сельсовета</t>
  </si>
  <si>
    <t>Резервные фонды</t>
  </si>
  <si>
    <t>0111</t>
  </si>
  <si>
    <t>870</t>
  </si>
  <si>
    <t>Непрограммные расходы подведомственных учреждений органов местного самоуправления</t>
  </si>
  <si>
    <t>Фунукционирование Централизованной бухгалтерии администрации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</si>
  <si>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</t>
  </si>
  <si>
    <t>Другие общегосударственные вопросы</t>
  </si>
  <si>
    <t>0113</t>
  </si>
  <si>
    <t>НАЦИОНАЛЬНАЯ ОБОРОНА</t>
  </si>
  <si>
    <t>0203</t>
  </si>
  <si>
    <t>0200</t>
  </si>
  <si>
    <t>ВСЕГО</t>
  </si>
  <si>
    <t>Мобилизационная и вневойсковая подготовка</t>
  </si>
  <si>
    <t xml:space="preserve">Мероприятия по противодействию экстремистской и террористической деятельности и защите населения от ЧС природного и техногенного характера </t>
  </si>
  <si>
    <t xml:space="preserve">Мероприятия по обеспечению мер противопожарной безопасности 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</si>
  <si>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</si>
  <si>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Мероприятия по обеспечению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</si>
  <si>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</si>
  <si>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Вознесенского сельсовета</t>
  </si>
  <si>
    <t>Иные бюджетные ассигнования</t>
  </si>
  <si>
    <t>800</t>
  </si>
  <si>
    <t>93</t>
  </si>
  <si>
    <t>94</t>
  </si>
  <si>
    <t>111</t>
  </si>
  <si>
    <t>119</t>
  </si>
  <si>
    <t>121</t>
  </si>
  <si>
    <t>122</t>
  </si>
  <si>
    <t>35</t>
  </si>
  <si>
    <t>129</t>
  </si>
  <si>
    <t>Резервные средства</t>
  </si>
  <si>
    <t>0700000000</t>
  </si>
  <si>
    <t>0710000000</t>
  </si>
  <si>
    <t>0710080020</t>
  </si>
  <si>
    <t>0790080000</t>
  </si>
  <si>
    <t>0790080010</t>
  </si>
  <si>
    <t>0790080070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</si>
  <si>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</si>
  <si>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</si>
  <si>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</si>
  <si>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</si>
  <si>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</si>
  <si>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</si>
  <si>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</si>
  <si>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</si>
  <si>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</si>
  <si>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</si>
  <si>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Прочая закупка товаров, работ и услуг для обеспечения государственных (муниципальных) нужд</t>
  </si>
  <si>
    <t>244</t>
  </si>
  <si>
    <t xml:space="preserve"> Закупка товаров, работ и услуг для обеспечения государственных (муниципальных) нужд</t>
  </si>
  <si>
    <t>Фонд оплаты труда государственных (муниципальных) органов и взносы по обязательному социальному страхованию</t>
  </si>
  <si>
    <t>852</t>
  </si>
  <si>
    <t>Уплата прочих налогов, сборов и иных платежей</t>
  </si>
  <si>
    <t>Фонд оплаты труда казенных учреждений и взносы по обязательному социальному страхованию</t>
  </si>
  <si>
    <t>41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</si>
  <si>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</si>
  <si>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</si>
  <si>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</si>
  <si>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</si>
  <si>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</si>
  <si>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</si>
  <si>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</si>
  <si>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</si>
  <si>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</si>
  <si>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</si>
  <si>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853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</si>
  <si>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</si>
  <si>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</si>
  <si>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</si>
  <si>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Иные выплаты персоналу, за исключением фонда оплаты труда</t>
  </si>
  <si>
    <t>89</t>
  </si>
  <si>
    <t>90</t>
  </si>
  <si>
    <t>91</t>
  </si>
  <si>
    <t>92</t>
  </si>
  <si>
    <t>500</t>
  </si>
  <si>
    <t>540</t>
  </si>
  <si>
    <t xml:space="preserve">Межбюджетные трансферты </t>
  </si>
  <si>
    <t xml:space="preserve">Иные межбюджетные трансферты  </t>
  </si>
  <si>
    <t>8110080250</t>
  </si>
  <si>
    <t>8110080200</t>
  </si>
  <si>
    <t>8510051180</t>
  </si>
  <si>
    <t>8510075140</t>
  </si>
  <si>
    <t>Иные межбюджетные трансферты на передачу полномочий по поддержке спортивного клуба</t>
  </si>
  <si>
    <t>8510087020</t>
  </si>
  <si>
    <t>МАССОВЫЙ СПОРТ</t>
  </si>
  <si>
    <t>1102</t>
  </si>
  <si>
    <t>ФИЗИЧЕСКАЯ КУЛЬТУРА И СПОРТ</t>
  </si>
  <si>
    <t>1100</t>
  </si>
  <si>
    <t>Иные межбюджетные трансферты на передачу полномочий по организации в области культуры</t>
  </si>
  <si>
    <t>8510080640</t>
  </si>
  <si>
    <t xml:space="preserve">Муниципальная программа «Формирование комфортной городской (сельской)  среды» </t>
  </si>
  <si>
    <r>
      <t>Муниципальная программа</t>
    </r>
    <r>
      <rPr>
        <b/>
        <i/>
        <sz val="12"/>
        <color theme="1"/>
        <rFont val="Times New Roman"/>
        <family val="1"/>
        <charset val="204"/>
      </rPr>
      <t>«Комплексное развитие транспортной инфраструктуры"</t>
    </r>
  </si>
  <si>
    <t>Дорожный фонд в рамках муниципальной программы "Комплексное развитие транспортной инфраструктуры"</t>
  </si>
  <si>
    <t>4</t>
  </si>
  <si>
    <t>5</t>
  </si>
  <si>
    <t>6</t>
  </si>
  <si>
    <t>7</t>
  </si>
  <si>
    <t>23</t>
  </si>
  <si>
    <t>24</t>
  </si>
  <si>
    <t>25</t>
  </si>
  <si>
    <t>26</t>
  </si>
  <si>
    <t>27</t>
  </si>
  <si>
    <t>28</t>
  </si>
  <si>
    <t>29</t>
  </si>
  <si>
    <t>30</t>
  </si>
  <si>
    <t>36</t>
  </si>
  <si>
    <t>37</t>
  </si>
  <si>
    <t>38</t>
  </si>
  <si>
    <t>39</t>
  </si>
  <si>
    <t>40</t>
  </si>
  <si>
    <t>42</t>
  </si>
  <si>
    <t>43</t>
  </si>
  <si>
    <t>44</t>
  </si>
  <si>
    <t>45</t>
  </si>
  <si>
    <t>46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</si>
  <si>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</si>
  <si>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</si>
  <si>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</si>
  <si>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</si>
  <si>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</si>
  <si>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</si>
  <si>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</si>
  <si>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</si>
  <si>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</si>
  <si>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</si>
  <si>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</si>
  <si>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</si>
  <si>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</si>
  <si>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</si>
  <si>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</si>
  <si>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</si>
  <si>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</si>
  <si>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</si>
  <si>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</si>
  <si>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</si>
  <si>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81</t>
  </si>
  <si>
    <t>82</t>
  </si>
  <si>
    <t>83</t>
  </si>
  <si>
    <t>84</t>
  </si>
  <si>
    <t>85</t>
  </si>
  <si>
    <t>86</t>
  </si>
  <si>
    <t>87</t>
  </si>
  <si>
    <t>88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</si>
  <si>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</si>
  <si>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</si>
  <si>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</si>
  <si>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</si>
  <si>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</si>
  <si>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</si>
  <si>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</si>
  <si>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</si>
  <si>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</si>
  <si>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</si>
  <si>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</si>
  <si>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</si>
  <si>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</si>
  <si>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</si>
  <si>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</si>
  <si>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</si>
  <si>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</si>
  <si>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</si>
  <si>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115</t>
  </si>
  <si>
    <t>116</t>
  </si>
  <si>
    <t>117</t>
  </si>
  <si>
    <t>118</t>
  </si>
  <si>
    <t>120</t>
  </si>
  <si>
    <t>123</t>
  </si>
  <si>
    <t>124</t>
  </si>
  <si>
    <t>1900080801</t>
  </si>
  <si>
    <t>0801</t>
  </si>
  <si>
    <t>0800</t>
  </si>
  <si>
    <t>1200080410</t>
  </si>
  <si>
    <t>125</t>
  </si>
  <si>
    <t>126</t>
  </si>
  <si>
    <t>127</t>
  </si>
  <si>
    <t>128</t>
  </si>
  <si>
    <t>1300000000</t>
  </si>
  <si>
    <t>1300080060</t>
  </si>
  <si>
    <t>Мероприятия по подготовке объектов ЖКХ в рамках  муниципальной программы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</si>
  <si>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1900000000</t>
  </si>
  <si>
    <t>Иные межбюджетные трансферты на передачу полномочий по организации в области культуры(средства на увеличение размеров оплаты труда работников учреждений культуры)</t>
  </si>
  <si>
    <t>8510010480</t>
  </si>
  <si>
    <t>130</t>
  </si>
  <si>
    <r>
      <t>Муниципальная программа «</t>
    </r>
    <r>
      <rPr>
        <b/>
        <i/>
        <sz val="12"/>
        <rFont val="Times New Roman"/>
        <family val="1"/>
        <charset val="204"/>
      </rPr>
      <t>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</t>
    </r>
    <r>
      <rPr>
        <b/>
        <sz val="12"/>
        <rFont val="Times New Roman"/>
        <family val="1"/>
        <charset val="204"/>
      </rPr>
      <t xml:space="preserve">» </t>
    </r>
  </si>
  <si>
    <t>76</t>
  </si>
  <si>
    <t>77</t>
  </si>
  <si>
    <t>78</t>
  </si>
  <si>
    <t>79</t>
  </si>
  <si>
    <t>80</t>
  </si>
  <si>
    <t>8</t>
  </si>
  <si>
    <t>9</t>
  </si>
  <si>
    <t>10</t>
  </si>
  <si>
    <t>11</t>
  </si>
  <si>
    <t>12</t>
  </si>
  <si>
    <t>Сумма на     2022 год</t>
  </si>
  <si>
    <t>Распределение бюджетных ассигнований по целевым статьям (муниципальным программам Вознесенского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2022 год</t>
  </si>
  <si>
    <t>Мероприятия поселенческого характера</t>
  </si>
  <si>
    <t>0790080280</t>
  </si>
  <si>
    <t>Субсдия бюджетам муниципальных образований  на содержание автомобильных автомобильных дорог общего пользования</t>
  </si>
  <si>
    <t>Софинансирование субсидии бюджетам муниципальных образований на содержание автомобильных автомобильных дорог общего пользования</t>
  </si>
  <si>
    <t>12000S5080</t>
  </si>
  <si>
    <t>Закупка энергетических ресурсов</t>
  </si>
  <si>
    <t>247</t>
  </si>
  <si>
    <t>СОЦИАЛЬНАЯ ПОЛИТИКА</t>
  </si>
  <si>
    <t>1000</t>
  </si>
  <si>
    <t>1001</t>
  </si>
  <si>
    <t>8510080270</t>
  </si>
  <si>
    <t>Иные межбюджетные трансферты на осуществление государственных полномочий по осуществлению доплат к трудовой пенсии выборным должностным лицам</t>
  </si>
  <si>
    <t>Пенсионное обеспечение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</si>
  <si>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</si>
  <si>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</si>
  <si>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</si>
  <si>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</si>
  <si>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</si>
  <si>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</si>
  <si>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</si>
  <si>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</si>
  <si>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</si>
  <si>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</si>
  <si>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</si>
  <si>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</si>
  <si>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</si>
  <si>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</si>
  <si>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</si>
  <si>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</si>
  <si>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</si>
  <si>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</si>
  <si>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</si>
  <si>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</si>
  <si>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</si>
  <si>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</si>
  <si>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</si>
  <si>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</si>
  <si>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</si>
  <si>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</si>
  <si>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</si>
  <si>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</si>
  <si>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</si>
  <si>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</si>
  <si>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</si>
  <si>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</si>
  <si>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Иные выплаты, за исключением фонда оплаты труда государственных (муниципальных) органов</t>
  </si>
  <si>
    <t>Софинансирование субсидии бюджетам муниципальных образований на обеспечение первичных мер пожарной безопасности</t>
  </si>
  <si>
    <t>Иные межбюджетные трансферты на передачу полномочий по организации в области культуры(Региональные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</si>
  <si>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8510010490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</si>
  <si>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</si>
  <si>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8610010470</t>
  </si>
  <si>
    <t>Средства на  на региональные выплаты и выплаты, обеспечивающие уровень заработной платы не ниже размера минимальной заработной платы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</si>
  <si>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</si>
  <si>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</si>
  <si>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</si>
  <si>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</si>
  <si>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</si>
  <si>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</si>
  <si>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</si>
  <si>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</si>
  <si>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</si>
  <si>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</si>
  <si>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</si>
  <si>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</si>
  <si>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</si>
  <si>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</si>
  <si>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</si>
  <si>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</si>
  <si>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</si>
  <si>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</si>
  <si>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</si>
  <si>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</si>
  <si>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</si>
  <si>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</si>
  <si>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</si>
  <si>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</si>
  <si>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</si>
  <si>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</si>
  <si>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</si>
  <si>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</si>
  <si>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</si>
  <si>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</si>
  <si>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</si>
  <si>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</si>
  <si>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</si>
  <si>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</si>
  <si>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</si>
  <si>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</si>
  <si>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Приложение №5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</si>
  <si>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</si>
  <si>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19000S5490</t>
  </si>
  <si>
    <t>Софинансирование 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</si>
  <si>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Софинансирование субсидии бюджетам муниципальных образований физическими лицами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</si>
  <si>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</si>
  <si>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</si>
  <si>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</si>
  <si>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</si>
  <si>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</si>
  <si>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</si>
  <si>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</si>
  <si>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</si>
  <si>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</si>
  <si>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</si>
  <si>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</si>
  <si>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</si>
  <si>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</si>
  <si>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</si>
  <si>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Субсдия бюджетам муниципальных образований  на капитальный ремонт и ремонт автомобильных дорог общего пользования</t>
  </si>
  <si>
    <t>12000S5090</t>
  </si>
  <si>
    <t>Софинансирование субсидии бюджетам муниципальных образований на капитальнывй ремонт и ремонт автомобильных дорог общего пользования</t>
  </si>
  <si>
    <t xml:space="preserve"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</si>
  <si>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85100S6410</t>
  </si>
  <si>
    <t>Закупка товаров, работ, услуг в целях капитального ремонта государственного (муниципального) имущества</t>
  </si>
  <si>
    <t>243</t>
  </si>
  <si>
    <t xml:space="preserve"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</si>
  <si>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заинтересованных лиц)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</si>
  <si>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физ.лиц)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</si>
  <si>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</si>
  <si>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</si>
  <si>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</si>
  <si>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</si>
  <si>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</si>
  <si>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</si>
  <si>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</si>
  <si>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</si>
  <si>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</si>
  <si>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</si>
  <si>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</si>
  <si>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</si>
  <si>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</si>
  <si>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</si>
  <si>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</si>
  <si>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</si>
  <si>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</si>
  <si>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</si>
  <si>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</si>
  <si>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</si>
  <si>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</si>
  <si>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</si>
  <si>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</si>
  <si>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</si>
  <si>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</si>
  <si>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</si>
  <si>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</si>
  <si>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</si>
  <si>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</si>
  <si>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</si>
  <si>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 xml:space="preserve">от  05.05.2022г.    №   14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</si>
</sst>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rgb="FF362E4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7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/>
    <xf numFmtId="0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5" fontId="1" fillId="0" borderId="1" xfId="0" applyNumberFormat="1" applyFont="1" applyFill="1" applyBorder="1" applyAlignment="1" applyProtection="1">
      <alignment horizontal="right" wrapText="1"/>
    </xf>
    <xf numFmtId="165" fontId="5" fillId="5" borderId="1" xfId="0" applyNumberFormat="1" applyFont="1" applyFill="1" applyBorder="1" applyAlignment="1">
      <alignment horizontal="right" wrapText="1"/>
    </xf>
    <xf numFmtId="0" fontId="5" fillId="5" borderId="0" xfId="0" applyFont="1" applyFill="1"/>
    <xf numFmtId="0" fontId="5" fillId="4" borderId="0" xfId="0" applyFont="1" applyFill="1"/>
    <xf numFmtId="49" fontId="5" fillId="5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right" wrapText="1"/>
    </xf>
    <xf numFmtId="0" fontId="5" fillId="0" borderId="0" xfId="0" applyFont="1" applyFill="1" applyAlignment="1">
      <alignment wrapText="1"/>
    </xf>
    <xf numFmtId="165" fontId="6" fillId="2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 applyProtection="1">
      <alignment horizontal="right" wrapText="1"/>
    </xf>
    <xf numFmtId="49" fontId="6" fillId="3" borderId="1" xfId="0" applyNumberFormat="1" applyFont="1" applyFill="1" applyBorder="1" applyAlignment="1">
      <alignment horizontal="center" wrapText="1"/>
    </xf>
    <xf numFmtId="165" fontId="5" fillId="4" borderId="1" xfId="0" applyNumberFormat="1" applyFont="1" applyFill="1" applyBorder="1" applyAlignment="1" applyProtection="1">
      <alignment horizontal="right" wrapText="1"/>
      <protection hidden="1"/>
    </xf>
    <xf numFmtId="165" fontId="5" fillId="0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/>
    <xf numFmtId="0" fontId="7" fillId="0" borderId="0" xfId="0" applyFont="1" applyFill="1"/>
    <xf numFmtId="49" fontId="5" fillId="0" borderId="0" xfId="0" applyNumberFormat="1" applyFont="1" applyFill="1" applyAlignment="1">
      <alignment vertical="top"/>
    </xf>
    <xf numFmtId="49" fontId="5" fillId="0" borderId="0" xfId="0" applyNumberFormat="1" applyFont="1" applyFill="1"/>
    <xf numFmtId="0" fontId="6" fillId="3" borderId="0" xfId="0" applyFont="1" applyFill="1"/>
    <xf numFmtId="0" fontId="9" fillId="0" borderId="0" xfId="0" applyFont="1" applyFill="1"/>
    <xf numFmtId="0" fontId="2" fillId="2" borderId="0" xfId="0" applyFont="1" applyFill="1"/>
    <xf numFmtId="165" fontId="6" fillId="6" borderId="1" xfId="0" applyNumberFormat="1" applyFont="1" applyFill="1" applyBorder="1" applyAlignment="1">
      <alignment horizontal="right"/>
    </xf>
    <xf numFmtId="0" fontId="6" fillId="6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49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49" fontId="5" fillId="0" borderId="0" xfId="0" applyNumberFormat="1" applyFont="1" applyFill="1" applyBorder="1"/>
    <xf numFmtId="165" fontId="5" fillId="5" borderId="0" xfId="0" applyNumberFormat="1" applyFont="1" applyFill="1" applyBorder="1" applyAlignment="1">
      <alignment horizontal="right" wrapText="1"/>
    </xf>
    <xf numFmtId="0" fontId="5" fillId="5" borderId="0" xfId="0" applyFont="1" applyFill="1" applyBorder="1"/>
    <xf numFmtId="165" fontId="5" fillId="4" borderId="0" xfId="0" applyNumberFormat="1" applyFont="1" applyFill="1" applyBorder="1" applyAlignment="1">
      <alignment horizontal="right" wrapText="1"/>
    </xf>
    <xf numFmtId="0" fontId="5" fillId="4" borderId="0" xfId="0" applyFont="1" applyFill="1" applyBorder="1"/>
    <xf numFmtId="165" fontId="9" fillId="0" borderId="1" xfId="0" applyNumberFormat="1" applyFont="1" applyFill="1" applyBorder="1" applyAlignment="1">
      <alignment horizontal="right" wrapText="1"/>
    </xf>
    <xf numFmtId="49" fontId="6" fillId="3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wrapText="1"/>
    </xf>
    <xf numFmtId="165" fontId="6" fillId="3" borderId="1" xfId="0" applyNumberFormat="1" applyFont="1" applyFill="1" applyBorder="1" applyAlignment="1">
      <alignment horizontal="right" wrapText="1"/>
    </xf>
    <xf numFmtId="0" fontId="5" fillId="3" borderId="0" xfId="0" applyFont="1" applyFill="1"/>
    <xf numFmtId="2" fontId="2" fillId="2" borderId="1" xfId="0" applyNumberFormat="1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165" fontId="9" fillId="5" borderId="1" xfId="0" applyNumberFormat="1" applyFont="1" applyFill="1" applyBorder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left" vertical="top" wrapText="1"/>
    </xf>
    <xf numFmtId="2" fontId="8" fillId="4" borderId="1" xfId="0" applyNumberFormat="1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right" wrapText="1"/>
    </xf>
    <xf numFmtId="0" fontId="1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justify" vertical="center" wrapText="1"/>
    </xf>
    <xf numFmtId="0" fontId="10" fillId="0" borderId="0" xfId="0" applyFont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 wrapText="1"/>
    </xf>
    <xf numFmtId="49" fontId="5" fillId="0" borderId="4" xfId="0" applyNumberFormat="1" applyFont="1" applyFill="1" applyBorder="1" applyAlignment="1">
      <alignment horizontal="center"/>
    </xf>
    <xf numFmtId="0" fontId="6" fillId="0" borderId="0" xfId="0" applyFont="1" applyFill="1"/>
    <xf numFmtId="49" fontId="1" fillId="7" borderId="1" xfId="0" applyNumberFormat="1" applyFont="1" applyFill="1" applyBorder="1" applyAlignment="1">
      <alignment horizontal="center" vertical="top" wrapText="1"/>
    </xf>
    <xf numFmtId="2" fontId="2" fillId="7" borderId="1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center" wrapText="1"/>
    </xf>
    <xf numFmtId="49" fontId="6" fillId="7" borderId="1" xfId="0" applyNumberFormat="1" applyFont="1" applyFill="1" applyBorder="1" applyAlignment="1">
      <alignment horizontal="center"/>
    </xf>
    <xf numFmtId="165" fontId="6" fillId="7" borderId="1" xfId="0" applyNumberFormat="1" applyFont="1" applyFill="1" applyBorder="1" applyAlignment="1" applyProtection="1">
      <alignment horizontal="right" wrapText="1"/>
    </xf>
    <xf numFmtId="49" fontId="1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49" fontId="8" fillId="0" borderId="1" xfId="1" applyNumberFormat="1" applyFont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 applyProtection="1">
      <alignment horizontal="right" wrapText="1"/>
    </xf>
    <xf numFmtId="0" fontId="11" fillId="0" borderId="0" xfId="0" applyFont="1" applyAlignment="1">
      <alignment wrapText="1"/>
    </xf>
    <xf numFmtId="165" fontId="6" fillId="0" borderId="1" xfId="0" applyNumberFormat="1" applyFont="1" applyFill="1" applyBorder="1" applyAlignment="1" applyProtection="1">
      <alignment horizontal="right" wrapText="1"/>
    </xf>
    <xf numFmtId="49" fontId="5" fillId="0" borderId="5" xfId="0" applyNumberFormat="1" applyFont="1" applyFill="1" applyBorder="1" applyAlignment="1">
      <alignment horizontal="center" wrapText="1"/>
    </xf>
    <xf numFmtId="0" fontId="12" fillId="0" borderId="1" xfId="1" applyFont="1" applyBorder="1" applyAlignment="1">
      <alignment horizontal="justify" vertical="center" wrapText="1"/>
    </xf>
    <xf numFmtId="49" fontId="2" fillId="0" borderId="1" xfId="1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1" applyNumberFormat="1" applyFont="1" applyBorder="1" applyAlignment="1">
      <alignment horizontal="left" vertical="center" wrapText="1"/>
    </xf>
    <xf numFmtId="165" fontId="9" fillId="4" borderId="1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9" fontId="9" fillId="4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vertical="top"/>
    </xf>
    <xf numFmtId="0" fontId="6" fillId="6" borderId="3" xfId="0" applyFont="1" applyFill="1" applyBorder="1" applyAlignment="1">
      <alignment vertical="top"/>
    </xf>
    <xf numFmtId="0" fontId="6" fillId="6" borderId="4" xfId="0" applyFont="1" applyFill="1" applyBorder="1" applyAlignment="1">
      <alignment vertical="top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32">
          <cell r="G32">
            <v>1111178.3999999999</v>
          </cell>
        </row>
        <row r="103">
          <cell r="G103">
            <v>214662.98</v>
          </cell>
        </row>
        <row r="104">
          <cell r="G104">
            <v>201722.14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13">
          <cell r="G13">
            <v>944889.84</v>
          </cell>
        </row>
        <row r="17">
          <cell r="G17">
            <v>721881.59999999998</v>
          </cell>
        </row>
        <row r="19">
          <cell r="G19">
            <v>218008.24</v>
          </cell>
        </row>
        <row r="33">
          <cell r="G33">
            <v>3000</v>
          </cell>
        </row>
        <row r="79">
          <cell r="G79">
            <v>30000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 refreshError="1">
        <row r="24">
          <cell r="G24">
            <v>30203</v>
          </cell>
        </row>
        <row r="29">
          <cell r="G29">
            <v>3117233.98</v>
          </cell>
        </row>
        <row r="30">
          <cell r="G30">
            <v>941404.68</v>
          </cell>
        </row>
        <row r="32">
          <cell r="G32">
            <v>142000</v>
          </cell>
        </row>
        <row r="44">
          <cell r="G44">
            <v>989334.63</v>
          </cell>
        </row>
        <row r="45">
          <cell r="G45">
            <v>298779.06</v>
          </cell>
        </row>
        <row r="51">
          <cell r="G51">
            <v>9858</v>
          </cell>
        </row>
        <row r="60">
          <cell r="G60">
            <v>120911.84</v>
          </cell>
        </row>
        <row r="61">
          <cell r="G61">
            <v>36515.379999999997</v>
          </cell>
        </row>
        <row r="76">
          <cell r="G76">
            <v>677700</v>
          </cell>
        </row>
        <row r="81">
          <cell r="G81">
            <v>12250.69</v>
          </cell>
        </row>
        <row r="101">
          <cell r="G101">
            <v>653003</v>
          </cell>
        </row>
        <row r="105">
          <cell r="G105">
            <v>319792.03999999998</v>
          </cell>
        </row>
        <row r="110">
          <cell r="G110">
            <v>381749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7">
          <cell r="G17">
            <v>559987.19999999995</v>
          </cell>
        </row>
        <row r="18">
          <cell r="G18">
            <v>5000</v>
          </cell>
        </row>
        <row r="32">
          <cell r="G32">
            <v>300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3">
          <cell r="G13">
            <v>613911.12</v>
          </cell>
        </row>
        <row r="51">
          <cell r="G51">
            <v>500</v>
          </cell>
        </row>
        <row r="52">
          <cell r="G52">
            <v>300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440"/>
  <sheetViews>
    <sheetView tabSelected="1" topLeftCell="A244" workbookViewId="0">
      <selection sqref="A1:F250"/>
    </sheetView>
  </sheetViews>
  <sheetFormatPr defaultRowHeight="15.75" x14ac:dyDescent="0.25"/>
  <cols>
    <col min="1" max="1" width="5.140625" style="14" customWidth="1"/>
    <col min="2" max="2" width="56" style="14" customWidth="1"/>
    <col min="3" max="3" width="16.7109375" style="14" customWidth="1"/>
    <col min="4" max="4" width="10.85546875" style="14" customWidth="1"/>
    <col min="5" max="5" width="14.7109375" style="14" customWidth="1"/>
    <col min="6" max="6" width="16.28515625" style="14" customWidth="1"/>
    <col min="7" max="7" width="12.85546875" style="14" customWidth="1"/>
    <col min="8" max="8" width="12" style="14" customWidth="1"/>
    <col min="9" max="9" width="10.7109375" style="14" customWidth="1"/>
    <col min="10" max="16384" width="9.140625" style="14"/>
  </cols>
  <sheetData>
    <row r="1" spans="1:80" ht="15.75" customHeight="1" x14ac:dyDescent="0.25">
      <c r="A1" s="54"/>
      <c r="B1" s="4"/>
      <c r="C1" s="55"/>
      <c r="D1" s="8"/>
      <c r="E1" s="12"/>
      <c r="F1" s="13" t="s">
        <v>347</v>
      </c>
    </row>
    <row r="2" spans="1:80" x14ac:dyDescent="0.25">
      <c r="A2" s="54"/>
      <c r="B2" s="4"/>
      <c r="C2" s="55"/>
      <c r="D2" s="33"/>
      <c r="E2" s="12"/>
      <c r="F2" s="13" t="s">
        <v>8</v>
      </c>
    </row>
    <row r="3" spans="1:80" ht="14.25" customHeight="1" x14ac:dyDescent="0.25">
      <c r="A3" s="54"/>
      <c r="B3" s="4"/>
      <c r="C3" s="55"/>
      <c r="D3" s="33"/>
      <c r="E3" s="12"/>
      <c r="F3" s="13" t="s">
        <v>9</v>
      </c>
    </row>
    <row r="4" spans="1:80" ht="14.25" customHeight="1" x14ac:dyDescent="0.25">
      <c r="A4" s="54"/>
      <c r="B4" s="4"/>
      <c r="C4" s="55"/>
      <c r="D4" s="135" t="s">
        <v>406</v>
      </c>
      <c r="E4" s="136"/>
      <c r="F4" s="136"/>
    </row>
    <row r="5" spans="1:80" ht="49.5" customHeight="1" x14ac:dyDescent="0.25">
      <c r="A5" s="131" t="s">
        <v>258</v>
      </c>
      <c r="B5" s="131"/>
      <c r="C5" s="131"/>
      <c r="D5" s="131"/>
      <c r="E5" s="131"/>
      <c r="F5" s="131"/>
    </row>
    <row r="6" spans="1:80" hidden="1" x14ac:dyDescent="0.25">
      <c r="A6" s="1"/>
      <c r="B6" s="2"/>
      <c r="C6" s="31"/>
      <c r="D6" s="31"/>
      <c r="E6" s="31"/>
      <c r="F6" s="31"/>
    </row>
    <row r="7" spans="1:80" ht="10.5" customHeight="1" x14ac:dyDescent="0.25">
      <c r="A7" s="3"/>
      <c r="B7" s="4"/>
      <c r="C7" s="5"/>
      <c r="D7" s="6"/>
      <c r="E7" s="6"/>
      <c r="F7" s="6" t="s">
        <v>7</v>
      </c>
    </row>
    <row r="8" spans="1:80" ht="54" x14ac:dyDescent="0.25">
      <c r="A8" s="15" t="s">
        <v>0</v>
      </c>
      <c r="B8" s="16" t="s">
        <v>1</v>
      </c>
      <c r="C8" s="7" t="s">
        <v>10</v>
      </c>
      <c r="D8" s="23" t="s">
        <v>11</v>
      </c>
      <c r="E8" s="7" t="s">
        <v>2</v>
      </c>
      <c r="F8" s="7" t="s">
        <v>257</v>
      </c>
    </row>
    <row r="9" spans="1:80" x14ac:dyDescent="0.25">
      <c r="A9" s="18"/>
      <c r="B9" s="19" t="s">
        <v>3</v>
      </c>
      <c r="C9" s="20" t="s">
        <v>4</v>
      </c>
      <c r="D9" s="17"/>
      <c r="E9" s="21"/>
      <c r="F9" s="20" t="s">
        <v>5</v>
      </c>
    </row>
    <row r="10" spans="1:80" s="52" customFormat="1" ht="45.75" customHeight="1" x14ac:dyDescent="0.25">
      <c r="A10" s="9" t="s">
        <v>3</v>
      </c>
      <c r="B10" s="77" t="s">
        <v>34</v>
      </c>
      <c r="C10" s="38" t="s">
        <v>94</v>
      </c>
      <c r="D10" s="38"/>
      <c r="E10" s="43"/>
      <c r="F10" s="34">
        <f>F11+F20+F41+F47</f>
        <v>713332.12</v>
      </c>
    </row>
    <row r="11" spans="1:80" s="103" customFormat="1" ht="17.25" customHeight="1" x14ac:dyDescent="0.25">
      <c r="A11" s="104" t="s">
        <v>4</v>
      </c>
      <c r="B11" s="105" t="s">
        <v>12</v>
      </c>
      <c r="C11" s="106" t="s">
        <v>95</v>
      </c>
      <c r="D11" s="106"/>
      <c r="E11" s="107"/>
      <c r="F11" s="108">
        <f>F12</f>
        <v>416385.12</v>
      </c>
    </row>
    <row r="12" spans="1:80" s="57" customFormat="1" ht="79.5" customHeight="1" x14ac:dyDescent="0.25">
      <c r="A12" s="9" t="s">
        <v>5</v>
      </c>
      <c r="B12" s="79" t="s">
        <v>22</v>
      </c>
      <c r="C12" s="45" t="s">
        <v>96</v>
      </c>
      <c r="D12" s="45"/>
      <c r="E12" s="46"/>
      <c r="F12" s="32">
        <f>F13+F17</f>
        <v>416385.12</v>
      </c>
    </row>
    <row r="13" spans="1:80" ht="31.5" customHeight="1" x14ac:dyDescent="0.25">
      <c r="A13" s="9" t="s">
        <v>156</v>
      </c>
      <c r="B13" s="80" t="s">
        <v>112</v>
      </c>
      <c r="C13" s="47" t="s">
        <v>96</v>
      </c>
      <c r="D13" s="47" t="s">
        <v>33</v>
      </c>
      <c r="E13" s="48"/>
      <c r="F13" s="24">
        <f>F14</f>
        <v>214662.98</v>
      </c>
    </row>
    <row r="14" spans="1:80" ht="30.75" customHeight="1" x14ac:dyDescent="0.25">
      <c r="A14" s="9" t="s">
        <v>157</v>
      </c>
      <c r="B14" s="95" t="s">
        <v>110</v>
      </c>
      <c r="C14" s="47" t="s">
        <v>96</v>
      </c>
      <c r="D14" s="47" t="s">
        <v>111</v>
      </c>
      <c r="E14" s="48"/>
      <c r="F14" s="24">
        <f>F15</f>
        <v>214662.98</v>
      </c>
    </row>
    <row r="15" spans="1:80" ht="16.5" customHeight="1" x14ac:dyDescent="0.25">
      <c r="A15" s="9" t="s">
        <v>158</v>
      </c>
      <c r="B15" s="81" t="s">
        <v>13</v>
      </c>
      <c r="C15" s="47" t="s">
        <v>96</v>
      </c>
      <c r="D15" s="47" t="s">
        <v>111</v>
      </c>
      <c r="E15" s="48" t="s">
        <v>14</v>
      </c>
      <c r="F15" s="24">
        <f>F16</f>
        <v>214662.98</v>
      </c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</row>
    <row r="16" spans="1:80" ht="16.5" customHeight="1" x14ac:dyDescent="0.25">
      <c r="A16" s="9" t="s">
        <v>159</v>
      </c>
      <c r="B16" s="81" t="s">
        <v>20</v>
      </c>
      <c r="C16" s="47" t="s">
        <v>96</v>
      </c>
      <c r="D16" s="47" t="s">
        <v>111</v>
      </c>
      <c r="E16" s="48" t="s">
        <v>21</v>
      </c>
      <c r="F16" s="24">
        <f>[1]Лист2!$G$103</f>
        <v>214662.98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</row>
    <row r="17" spans="1:80" ht="16.5" customHeight="1" x14ac:dyDescent="0.25">
      <c r="A17" s="9" t="s">
        <v>252</v>
      </c>
      <c r="B17" s="95" t="s">
        <v>264</v>
      </c>
      <c r="C17" s="47" t="s">
        <v>96</v>
      </c>
      <c r="D17" s="47" t="s">
        <v>265</v>
      </c>
      <c r="E17" s="48"/>
      <c r="F17" s="24">
        <f>F18</f>
        <v>201722.14</v>
      </c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</row>
    <row r="18" spans="1:80" ht="16.5" customHeight="1" x14ac:dyDescent="0.25">
      <c r="A18" s="9" t="s">
        <v>253</v>
      </c>
      <c r="B18" s="81" t="s">
        <v>13</v>
      </c>
      <c r="C18" s="47" t="s">
        <v>96</v>
      </c>
      <c r="D18" s="47" t="s">
        <v>265</v>
      </c>
      <c r="E18" s="48" t="s">
        <v>14</v>
      </c>
      <c r="F18" s="24">
        <f>F19</f>
        <v>201722.14</v>
      </c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</row>
    <row r="19" spans="1:80" ht="16.5" customHeight="1" x14ac:dyDescent="0.25">
      <c r="A19" s="9" t="s">
        <v>254</v>
      </c>
      <c r="B19" s="81" t="s">
        <v>20</v>
      </c>
      <c r="C19" s="47" t="s">
        <v>96</v>
      </c>
      <c r="D19" s="47" t="s">
        <v>265</v>
      </c>
      <c r="E19" s="48" t="s">
        <v>21</v>
      </c>
      <c r="F19" s="24">
        <f>[1]Лист2!$G$104</f>
        <v>201722.14</v>
      </c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</row>
    <row r="20" spans="1:80" ht="16.5" customHeight="1" x14ac:dyDescent="0.25">
      <c r="A20" s="9" t="s">
        <v>255</v>
      </c>
      <c r="B20" s="36" t="s">
        <v>78</v>
      </c>
      <c r="C20" s="40" t="s">
        <v>97</v>
      </c>
      <c r="D20" s="40"/>
      <c r="E20" s="40"/>
      <c r="F20" s="35">
        <f>F21+F26+F31+F36</f>
        <v>166947</v>
      </c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</row>
    <row r="21" spans="1:80" ht="16.5" customHeight="1" x14ac:dyDescent="0.25">
      <c r="A21" s="9" t="s">
        <v>256</v>
      </c>
      <c r="B21" s="90" t="s">
        <v>80</v>
      </c>
      <c r="C21" s="86" t="s">
        <v>98</v>
      </c>
      <c r="D21" s="86"/>
      <c r="E21" s="86"/>
      <c r="F21" s="32">
        <f>F22</f>
        <v>30000</v>
      </c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</row>
    <row r="22" spans="1:80" ht="16.5" customHeight="1" x14ac:dyDescent="0.25">
      <c r="A22" s="9" t="s">
        <v>118</v>
      </c>
      <c r="B22" s="80" t="s">
        <v>112</v>
      </c>
      <c r="C22" s="10" t="s">
        <v>98</v>
      </c>
      <c r="D22" s="10" t="s">
        <v>33</v>
      </c>
      <c r="E22" s="10"/>
      <c r="F22" s="24">
        <f>F23</f>
        <v>30000</v>
      </c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</row>
    <row r="23" spans="1:80" ht="16.5" customHeight="1" x14ac:dyDescent="0.25">
      <c r="A23" s="9" t="s">
        <v>119</v>
      </c>
      <c r="B23" s="95" t="s">
        <v>110</v>
      </c>
      <c r="C23" s="10" t="s">
        <v>98</v>
      </c>
      <c r="D23" s="10" t="s">
        <v>111</v>
      </c>
      <c r="E23" s="10"/>
      <c r="F23" s="24">
        <f>F24</f>
        <v>30000</v>
      </c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</row>
    <row r="24" spans="1:80" ht="16.5" customHeight="1" x14ac:dyDescent="0.25">
      <c r="A24" s="9" t="s">
        <v>120</v>
      </c>
      <c r="B24" s="11" t="s">
        <v>27</v>
      </c>
      <c r="C24" s="10" t="s">
        <v>98</v>
      </c>
      <c r="D24" s="10" t="s">
        <v>111</v>
      </c>
      <c r="E24" s="10" t="s">
        <v>28</v>
      </c>
      <c r="F24" s="24">
        <f>F25</f>
        <v>30000</v>
      </c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</row>
    <row r="25" spans="1:80" ht="16.5" customHeight="1" x14ac:dyDescent="0.25">
      <c r="A25" s="9" t="s">
        <v>121</v>
      </c>
      <c r="B25" s="22" t="s">
        <v>30</v>
      </c>
      <c r="C25" s="10" t="s">
        <v>98</v>
      </c>
      <c r="D25" s="10" t="s">
        <v>111</v>
      </c>
      <c r="E25" s="10" t="s">
        <v>31</v>
      </c>
      <c r="F25" s="24">
        <v>30000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</row>
    <row r="26" spans="1:80" ht="16.5" customHeight="1" x14ac:dyDescent="0.25">
      <c r="A26" s="9" t="s">
        <v>122</v>
      </c>
      <c r="B26" s="90" t="s">
        <v>301</v>
      </c>
      <c r="C26" s="86" t="s">
        <v>302</v>
      </c>
      <c r="D26" s="86"/>
      <c r="E26" s="86"/>
      <c r="F26" s="121">
        <f>F27</f>
        <v>110100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</row>
    <row r="27" spans="1:80" ht="16.5" customHeight="1" x14ac:dyDescent="0.25">
      <c r="A27" s="9" t="s">
        <v>123</v>
      </c>
      <c r="B27" s="80" t="s">
        <v>112</v>
      </c>
      <c r="C27" s="10" t="s">
        <v>302</v>
      </c>
      <c r="D27" s="10" t="s">
        <v>33</v>
      </c>
      <c r="E27" s="10"/>
      <c r="F27" s="24">
        <f>F28</f>
        <v>110100</v>
      </c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</row>
    <row r="28" spans="1:80" ht="16.5" customHeight="1" x14ac:dyDescent="0.25">
      <c r="A28" s="9" t="s">
        <v>124</v>
      </c>
      <c r="B28" s="95" t="s">
        <v>110</v>
      </c>
      <c r="C28" s="10" t="s">
        <v>302</v>
      </c>
      <c r="D28" s="10" t="s">
        <v>111</v>
      </c>
      <c r="E28" s="10"/>
      <c r="F28" s="24">
        <f>F29</f>
        <v>110100</v>
      </c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</row>
    <row r="29" spans="1:80" ht="16.5" customHeight="1" x14ac:dyDescent="0.25">
      <c r="A29" s="9" t="s">
        <v>125</v>
      </c>
      <c r="B29" s="11" t="s">
        <v>27</v>
      </c>
      <c r="C29" s="10" t="s">
        <v>302</v>
      </c>
      <c r="D29" s="10" t="s">
        <v>111</v>
      </c>
      <c r="E29" s="10" t="s">
        <v>28</v>
      </c>
      <c r="F29" s="24">
        <f>F30</f>
        <v>110100</v>
      </c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</row>
    <row r="30" spans="1:80" ht="16.5" customHeight="1" x14ac:dyDescent="0.25">
      <c r="A30" s="9" t="s">
        <v>126</v>
      </c>
      <c r="B30" s="22" t="s">
        <v>30</v>
      </c>
      <c r="C30" s="10" t="s">
        <v>302</v>
      </c>
      <c r="D30" s="10" t="s">
        <v>111</v>
      </c>
      <c r="E30" s="10" t="s">
        <v>31</v>
      </c>
      <c r="F30" s="24">
        <v>110100</v>
      </c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</row>
    <row r="31" spans="1:80" ht="16.5" customHeight="1" x14ac:dyDescent="0.25">
      <c r="A31" s="9" t="s">
        <v>127</v>
      </c>
      <c r="B31" s="90" t="s">
        <v>301</v>
      </c>
      <c r="C31" s="86" t="s">
        <v>302</v>
      </c>
      <c r="D31" s="10"/>
      <c r="E31" s="10"/>
      <c r="F31" s="121">
        <f>F32</f>
        <v>20000</v>
      </c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</row>
    <row r="32" spans="1:80" ht="16.5" customHeight="1" x14ac:dyDescent="0.25">
      <c r="A32" s="9" t="s">
        <v>160</v>
      </c>
      <c r="B32" s="80" t="s">
        <v>303</v>
      </c>
      <c r="C32" s="10" t="s">
        <v>302</v>
      </c>
      <c r="D32" s="10" t="s">
        <v>54</v>
      </c>
      <c r="E32" s="10"/>
      <c r="F32" s="24">
        <f>F33</f>
        <v>20000</v>
      </c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</row>
    <row r="33" spans="1:80" ht="16.5" customHeight="1" x14ac:dyDescent="0.25">
      <c r="A33" s="9" t="s">
        <v>161</v>
      </c>
      <c r="B33" s="120" t="s">
        <v>304</v>
      </c>
      <c r="C33" s="10" t="s">
        <v>302</v>
      </c>
      <c r="D33" s="10" t="s">
        <v>229</v>
      </c>
      <c r="E33" s="10"/>
      <c r="F33" s="24">
        <f>F34</f>
        <v>20000</v>
      </c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</row>
    <row r="34" spans="1:80" ht="16.5" customHeight="1" x14ac:dyDescent="0.25">
      <c r="A34" s="9" t="s">
        <v>162</v>
      </c>
      <c r="B34" s="11" t="s">
        <v>27</v>
      </c>
      <c r="C34" s="10" t="s">
        <v>302</v>
      </c>
      <c r="D34" s="10" t="s">
        <v>229</v>
      </c>
      <c r="E34" s="10"/>
      <c r="F34" s="24">
        <f>F35</f>
        <v>20000</v>
      </c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</row>
    <row r="35" spans="1:80" ht="16.5" customHeight="1" x14ac:dyDescent="0.25">
      <c r="A35" s="9" t="s">
        <v>163</v>
      </c>
      <c r="B35" s="22" t="s">
        <v>30</v>
      </c>
      <c r="C35" s="10" t="s">
        <v>302</v>
      </c>
      <c r="D35" s="10" t="s">
        <v>229</v>
      </c>
      <c r="E35" s="10"/>
      <c r="F35" s="24">
        <v>20000</v>
      </c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</row>
    <row r="36" spans="1:80" ht="16.5" customHeight="1" x14ac:dyDescent="0.25">
      <c r="A36" s="9" t="s">
        <v>164</v>
      </c>
      <c r="B36" s="90" t="s">
        <v>305</v>
      </c>
      <c r="C36" s="86" t="s">
        <v>302</v>
      </c>
      <c r="D36" s="86"/>
      <c r="E36" s="86"/>
      <c r="F36" s="121">
        <f>F37</f>
        <v>6847</v>
      </c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</row>
    <row r="37" spans="1:80" ht="16.5" customHeight="1" x14ac:dyDescent="0.25">
      <c r="A37" s="9" t="s">
        <v>165</v>
      </c>
      <c r="B37" s="80" t="s">
        <v>112</v>
      </c>
      <c r="C37" s="10" t="s">
        <v>302</v>
      </c>
      <c r="D37" s="10" t="s">
        <v>33</v>
      </c>
      <c r="E37" s="10"/>
      <c r="F37" s="24">
        <f>F38</f>
        <v>6847</v>
      </c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</row>
    <row r="38" spans="1:80" ht="16.5" customHeight="1" x14ac:dyDescent="0.25">
      <c r="A38" s="9" t="s">
        <v>166</v>
      </c>
      <c r="B38" s="95" t="s">
        <v>110</v>
      </c>
      <c r="C38" s="10" t="s">
        <v>302</v>
      </c>
      <c r="D38" s="10" t="s">
        <v>111</v>
      </c>
      <c r="E38" s="10"/>
      <c r="F38" s="24">
        <f>F39</f>
        <v>6847</v>
      </c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</row>
    <row r="39" spans="1:80" ht="16.5" customHeight="1" x14ac:dyDescent="0.25">
      <c r="A39" s="9" t="s">
        <v>167</v>
      </c>
      <c r="B39" s="11" t="s">
        <v>27</v>
      </c>
      <c r="C39" s="10" t="s">
        <v>302</v>
      </c>
      <c r="D39" s="10" t="s">
        <v>111</v>
      </c>
      <c r="E39" s="10" t="s">
        <v>28</v>
      </c>
      <c r="F39" s="24">
        <f>F40</f>
        <v>6847</v>
      </c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</row>
    <row r="40" spans="1:80" ht="16.5" customHeight="1" x14ac:dyDescent="0.25">
      <c r="A40" s="9" t="s">
        <v>16</v>
      </c>
      <c r="B40" s="22" t="s">
        <v>30</v>
      </c>
      <c r="C40" s="10" t="s">
        <v>302</v>
      </c>
      <c r="D40" s="10" t="s">
        <v>111</v>
      </c>
      <c r="E40" s="10" t="s">
        <v>31</v>
      </c>
      <c r="F40" s="24">
        <v>6847</v>
      </c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</row>
    <row r="41" spans="1:80" ht="16.5" customHeight="1" x14ac:dyDescent="0.25">
      <c r="A41" s="9" t="s">
        <v>17</v>
      </c>
      <c r="B41" s="83" t="s">
        <v>77</v>
      </c>
      <c r="C41" s="40" t="s">
        <v>97</v>
      </c>
      <c r="D41" s="40"/>
      <c r="E41" s="40"/>
      <c r="F41" s="35">
        <f>F42</f>
        <v>30000</v>
      </c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</row>
    <row r="42" spans="1:80" ht="16.5" customHeight="1" x14ac:dyDescent="0.25">
      <c r="A42" s="9" t="s">
        <v>18</v>
      </c>
      <c r="B42" s="89" t="s">
        <v>79</v>
      </c>
      <c r="C42" s="86" t="s">
        <v>99</v>
      </c>
      <c r="D42" s="86"/>
      <c r="E42" s="86"/>
      <c r="F42" s="32">
        <f>F43</f>
        <v>30000</v>
      </c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</row>
    <row r="43" spans="1:80" ht="16.5" customHeight="1" x14ac:dyDescent="0.25">
      <c r="A43" s="9" t="s">
        <v>19</v>
      </c>
      <c r="B43" s="80" t="s">
        <v>112</v>
      </c>
      <c r="C43" s="10" t="s">
        <v>99</v>
      </c>
      <c r="D43" s="10" t="s">
        <v>33</v>
      </c>
      <c r="E43" s="10"/>
      <c r="F43" s="24">
        <f>F44</f>
        <v>30000</v>
      </c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</row>
    <row r="44" spans="1:80" ht="16.5" customHeight="1" x14ac:dyDescent="0.25">
      <c r="A44" s="9" t="s">
        <v>91</v>
      </c>
      <c r="B44" s="95" t="s">
        <v>110</v>
      </c>
      <c r="C44" s="10" t="s">
        <v>99</v>
      </c>
      <c r="D44" s="47" t="s">
        <v>111</v>
      </c>
      <c r="E44" s="47"/>
      <c r="F44" s="25">
        <f>F45</f>
        <v>30000</v>
      </c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</row>
    <row r="45" spans="1:80" ht="18.75" customHeight="1" x14ac:dyDescent="0.25">
      <c r="A45" s="9" t="s">
        <v>168</v>
      </c>
      <c r="B45" s="11" t="s">
        <v>27</v>
      </c>
      <c r="C45" s="10" t="s">
        <v>99</v>
      </c>
      <c r="D45" s="47" t="s">
        <v>111</v>
      </c>
      <c r="E45" s="47" t="s">
        <v>28</v>
      </c>
      <c r="F45" s="25">
        <f>F46</f>
        <v>30000</v>
      </c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</row>
    <row r="46" spans="1:80" ht="16.5" customHeight="1" x14ac:dyDescent="0.25">
      <c r="A46" s="9" t="s">
        <v>169</v>
      </c>
      <c r="B46" s="30" t="s">
        <v>35</v>
      </c>
      <c r="C46" s="10" t="s">
        <v>99</v>
      </c>
      <c r="D46" s="47" t="s">
        <v>111</v>
      </c>
      <c r="E46" s="47" t="s">
        <v>29</v>
      </c>
      <c r="F46" s="25">
        <v>30000</v>
      </c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</row>
    <row r="47" spans="1:80" ht="16.5" customHeight="1" x14ac:dyDescent="0.25">
      <c r="A47" s="9" t="s">
        <v>170</v>
      </c>
      <c r="B47" s="117" t="s">
        <v>259</v>
      </c>
      <c r="C47" s="40" t="s">
        <v>260</v>
      </c>
      <c r="D47" s="118"/>
      <c r="E47" s="118"/>
      <c r="F47" s="119">
        <f>F48</f>
        <v>100000</v>
      </c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</row>
    <row r="48" spans="1:80" ht="16.5" customHeight="1" x14ac:dyDescent="0.25">
      <c r="A48" s="9" t="s">
        <v>171</v>
      </c>
      <c r="B48" s="80" t="s">
        <v>112</v>
      </c>
      <c r="C48" s="10" t="s">
        <v>260</v>
      </c>
      <c r="D48" s="10" t="s">
        <v>33</v>
      </c>
      <c r="E48" s="47"/>
      <c r="F48" s="25">
        <v>100000</v>
      </c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</row>
    <row r="49" spans="1:80" ht="30.75" customHeight="1" x14ac:dyDescent="0.25">
      <c r="A49" s="9" t="s">
        <v>172</v>
      </c>
      <c r="B49" s="95" t="s">
        <v>110</v>
      </c>
      <c r="C49" s="10" t="s">
        <v>260</v>
      </c>
      <c r="D49" s="47" t="s">
        <v>111</v>
      </c>
      <c r="E49" s="47"/>
      <c r="F49" s="25">
        <v>100000</v>
      </c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</row>
    <row r="50" spans="1:80" ht="18.75" customHeight="1" x14ac:dyDescent="0.25">
      <c r="A50" s="9" t="s">
        <v>117</v>
      </c>
      <c r="B50" s="114" t="s">
        <v>49</v>
      </c>
      <c r="C50" s="10" t="s">
        <v>260</v>
      </c>
      <c r="D50" s="47" t="s">
        <v>111</v>
      </c>
      <c r="E50" s="47" t="s">
        <v>51</v>
      </c>
      <c r="F50" s="25">
        <v>100000</v>
      </c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</row>
    <row r="51" spans="1:80" ht="18.75" customHeight="1" x14ac:dyDescent="0.25">
      <c r="A51" s="9" t="s">
        <v>173</v>
      </c>
      <c r="B51" s="115" t="s">
        <v>70</v>
      </c>
      <c r="C51" s="10" t="s">
        <v>260</v>
      </c>
      <c r="D51" s="47" t="s">
        <v>111</v>
      </c>
      <c r="E51" s="47" t="s">
        <v>71</v>
      </c>
      <c r="F51" s="25">
        <v>100000</v>
      </c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</row>
    <row r="52" spans="1:80" ht="62.25" customHeight="1" x14ac:dyDescent="0.25">
      <c r="A52" s="9" t="s">
        <v>174</v>
      </c>
      <c r="B52" s="77" t="s">
        <v>246</v>
      </c>
      <c r="C52" s="38" t="s">
        <v>239</v>
      </c>
      <c r="D52" s="109"/>
      <c r="E52" s="110"/>
      <c r="F52" s="34">
        <f>F53</f>
        <v>400000</v>
      </c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</row>
    <row r="53" spans="1:80" ht="16.5" customHeight="1" x14ac:dyDescent="0.25">
      <c r="A53" s="9" t="s">
        <v>175</v>
      </c>
      <c r="B53" s="87" t="s">
        <v>241</v>
      </c>
      <c r="C53" s="45" t="s">
        <v>240</v>
      </c>
      <c r="D53" s="45"/>
      <c r="E53" s="46"/>
      <c r="F53" s="32">
        <f>F54</f>
        <v>400000</v>
      </c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</row>
    <row r="54" spans="1:80" ht="16.5" customHeight="1" x14ac:dyDescent="0.25">
      <c r="A54" s="9" t="s">
        <v>176</v>
      </c>
      <c r="B54" s="80" t="s">
        <v>112</v>
      </c>
      <c r="C54" s="47" t="s">
        <v>240</v>
      </c>
      <c r="D54" s="47" t="s">
        <v>33</v>
      </c>
      <c r="E54" s="48"/>
      <c r="F54" s="24">
        <f>F55</f>
        <v>400000</v>
      </c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</row>
    <row r="55" spans="1:80" ht="16.5" customHeight="1" x14ac:dyDescent="0.25">
      <c r="A55" s="9" t="s">
        <v>177</v>
      </c>
      <c r="B55" s="95" t="s">
        <v>110</v>
      </c>
      <c r="C55" s="47" t="s">
        <v>240</v>
      </c>
      <c r="D55" s="47" t="s">
        <v>111</v>
      </c>
      <c r="E55" s="48"/>
      <c r="F55" s="24">
        <f>F56</f>
        <v>400000</v>
      </c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</row>
    <row r="56" spans="1:80" ht="16.5" customHeight="1" x14ac:dyDescent="0.25">
      <c r="A56" s="9" t="s">
        <v>36</v>
      </c>
      <c r="B56" s="81" t="s">
        <v>13</v>
      </c>
      <c r="C56" s="47" t="s">
        <v>240</v>
      </c>
      <c r="D56" s="47" t="s">
        <v>111</v>
      </c>
      <c r="E56" s="48" t="s">
        <v>14</v>
      </c>
      <c r="F56" s="24">
        <f>F57</f>
        <v>400000</v>
      </c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</row>
    <row r="57" spans="1:80" ht="16.5" customHeight="1" x14ac:dyDescent="0.25">
      <c r="A57" s="9" t="s">
        <v>37</v>
      </c>
      <c r="B57" s="29" t="s">
        <v>15</v>
      </c>
      <c r="C57" s="47" t="s">
        <v>240</v>
      </c>
      <c r="D57" s="47" t="s">
        <v>111</v>
      </c>
      <c r="E57" s="48" t="s">
        <v>6</v>
      </c>
      <c r="F57" s="24">
        <v>400000</v>
      </c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</row>
    <row r="58" spans="1:80" ht="33" customHeight="1" x14ac:dyDescent="0.25">
      <c r="A58" s="9" t="s">
        <v>38</v>
      </c>
      <c r="B58" s="77" t="s">
        <v>153</v>
      </c>
      <c r="C58" s="38" t="s">
        <v>242</v>
      </c>
      <c r="D58" s="109"/>
      <c r="E58" s="110"/>
      <c r="F58" s="34">
        <f>F59+F63+F68+F73</f>
        <v>1029999.71</v>
      </c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</row>
    <row r="59" spans="1:80" s="27" customFormat="1" ht="31.5" x14ac:dyDescent="0.25">
      <c r="A59" s="9" t="s">
        <v>39</v>
      </c>
      <c r="B59" s="80" t="s">
        <v>112</v>
      </c>
      <c r="C59" s="47" t="s">
        <v>231</v>
      </c>
      <c r="D59" s="49" t="s">
        <v>33</v>
      </c>
      <c r="E59" s="49"/>
      <c r="F59" s="26">
        <f>F60</f>
        <v>30000</v>
      </c>
      <c r="G59" s="68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  <c r="BX59" s="69"/>
      <c r="BY59" s="69"/>
      <c r="BZ59" s="69"/>
      <c r="CA59" s="69"/>
      <c r="CB59" s="69"/>
    </row>
    <row r="60" spans="1:80" s="28" customFormat="1" ht="30.75" customHeight="1" x14ac:dyDescent="0.25">
      <c r="A60" s="9" t="s">
        <v>40</v>
      </c>
      <c r="B60" s="95" t="s">
        <v>110</v>
      </c>
      <c r="C60" s="47" t="s">
        <v>231</v>
      </c>
      <c r="D60" s="50" t="s">
        <v>111</v>
      </c>
      <c r="E60" s="50"/>
      <c r="F60" s="41">
        <f>F61</f>
        <v>30000</v>
      </c>
      <c r="G60" s="70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</row>
    <row r="61" spans="1:80" ht="16.5" customHeight="1" x14ac:dyDescent="0.25">
      <c r="A61" s="9" t="s">
        <v>178</v>
      </c>
      <c r="B61" s="81" t="s">
        <v>13</v>
      </c>
      <c r="C61" s="47" t="s">
        <v>231</v>
      </c>
      <c r="D61" s="47" t="s">
        <v>111</v>
      </c>
      <c r="E61" s="48" t="s">
        <v>14</v>
      </c>
      <c r="F61" s="24">
        <f>F62</f>
        <v>30000</v>
      </c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</row>
    <row r="62" spans="1:80" x14ac:dyDescent="0.25">
      <c r="A62" s="9" t="s">
        <v>179</v>
      </c>
      <c r="B62" s="81" t="s">
        <v>20</v>
      </c>
      <c r="C62" s="47" t="s">
        <v>231</v>
      </c>
      <c r="D62" s="47" t="s">
        <v>111</v>
      </c>
      <c r="E62" s="48" t="s">
        <v>21</v>
      </c>
      <c r="F62" s="24">
        <f>[2]Лист2!$G$79</f>
        <v>30000</v>
      </c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</row>
    <row r="63" spans="1:80" ht="94.5" x14ac:dyDescent="0.25">
      <c r="A63" s="9" t="s">
        <v>180</v>
      </c>
      <c r="B63" s="124" t="s">
        <v>348</v>
      </c>
      <c r="C63" s="125" t="s">
        <v>349</v>
      </c>
      <c r="D63" s="125"/>
      <c r="E63" s="100"/>
      <c r="F63" s="24">
        <f>F64</f>
        <v>952300</v>
      </c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</row>
    <row r="64" spans="1:80" ht="31.5" x14ac:dyDescent="0.25">
      <c r="A64" s="9" t="s">
        <v>181</v>
      </c>
      <c r="B64" s="80" t="s">
        <v>112</v>
      </c>
      <c r="C64" s="47" t="s">
        <v>349</v>
      </c>
      <c r="D64" s="49" t="s">
        <v>33</v>
      </c>
      <c r="E64" s="48"/>
      <c r="F64" s="24">
        <f>F65</f>
        <v>952300</v>
      </c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</row>
    <row r="65" spans="1:80" ht="31.5" x14ac:dyDescent="0.25">
      <c r="A65" s="9" t="s">
        <v>182</v>
      </c>
      <c r="B65" s="95" t="s">
        <v>110</v>
      </c>
      <c r="C65" s="47" t="s">
        <v>349</v>
      </c>
      <c r="D65" s="50" t="s">
        <v>111</v>
      </c>
      <c r="E65" s="48"/>
      <c r="F65" s="24">
        <f>F66</f>
        <v>952300</v>
      </c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</row>
    <row r="66" spans="1:80" x14ac:dyDescent="0.25">
      <c r="A66" s="9" t="s">
        <v>183</v>
      </c>
      <c r="B66" s="81" t="s">
        <v>13</v>
      </c>
      <c r="C66" s="47" t="s">
        <v>349</v>
      </c>
      <c r="D66" s="47" t="s">
        <v>111</v>
      </c>
      <c r="E66" s="48" t="s">
        <v>14</v>
      </c>
      <c r="F66" s="24">
        <f>F67</f>
        <v>952300</v>
      </c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</row>
    <row r="67" spans="1:80" x14ac:dyDescent="0.25">
      <c r="A67" s="9" t="s">
        <v>184</v>
      </c>
      <c r="B67" s="81" t="s">
        <v>20</v>
      </c>
      <c r="C67" s="47" t="s">
        <v>349</v>
      </c>
      <c r="D67" s="47" t="s">
        <v>111</v>
      </c>
      <c r="E67" s="48" t="s">
        <v>21</v>
      </c>
      <c r="F67" s="24">
        <v>952300</v>
      </c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</row>
    <row r="68" spans="1:80" ht="110.25" x14ac:dyDescent="0.25">
      <c r="A68" s="9" t="s">
        <v>185</v>
      </c>
      <c r="B68" s="124" t="s">
        <v>350</v>
      </c>
      <c r="C68" s="125" t="s">
        <v>349</v>
      </c>
      <c r="D68" s="125"/>
      <c r="E68" s="100"/>
      <c r="F68" s="24">
        <f>F69</f>
        <v>18899.71</v>
      </c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</row>
    <row r="69" spans="1:80" ht="31.5" x14ac:dyDescent="0.25">
      <c r="A69" s="9" t="s">
        <v>186</v>
      </c>
      <c r="B69" s="80" t="s">
        <v>112</v>
      </c>
      <c r="C69" s="47" t="s">
        <v>349</v>
      </c>
      <c r="D69" s="49" t="s">
        <v>33</v>
      </c>
      <c r="E69" s="48"/>
      <c r="F69" s="24">
        <f>F70</f>
        <v>18899.71</v>
      </c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</row>
    <row r="70" spans="1:80" ht="31.5" x14ac:dyDescent="0.25">
      <c r="A70" s="9" t="s">
        <v>187</v>
      </c>
      <c r="B70" s="95" t="s">
        <v>110</v>
      </c>
      <c r="C70" s="47" t="s">
        <v>349</v>
      </c>
      <c r="D70" s="50" t="s">
        <v>111</v>
      </c>
      <c r="E70" s="48"/>
      <c r="F70" s="24">
        <f>F71</f>
        <v>18899.71</v>
      </c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</row>
    <row r="71" spans="1:80" x14ac:dyDescent="0.25">
      <c r="A71" s="9" t="s">
        <v>188</v>
      </c>
      <c r="B71" s="81" t="s">
        <v>13</v>
      </c>
      <c r="C71" s="47" t="s">
        <v>349</v>
      </c>
      <c r="D71" s="47" t="s">
        <v>111</v>
      </c>
      <c r="E71" s="48" t="s">
        <v>14</v>
      </c>
      <c r="F71" s="24">
        <f>F72</f>
        <v>18899.71</v>
      </c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</row>
    <row r="72" spans="1:80" x14ac:dyDescent="0.25">
      <c r="A72" s="9" t="s">
        <v>189</v>
      </c>
      <c r="B72" s="81" t="s">
        <v>20</v>
      </c>
      <c r="C72" s="47" t="s">
        <v>349</v>
      </c>
      <c r="D72" s="47" t="s">
        <v>111</v>
      </c>
      <c r="E72" s="48" t="s">
        <v>21</v>
      </c>
      <c r="F72" s="24">
        <v>18899.71</v>
      </c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</row>
    <row r="73" spans="1:80" ht="110.25" x14ac:dyDescent="0.25">
      <c r="A73" s="9" t="s">
        <v>190</v>
      </c>
      <c r="B73" s="126" t="s">
        <v>351</v>
      </c>
      <c r="C73" s="125" t="s">
        <v>349</v>
      </c>
      <c r="D73" s="125"/>
      <c r="E73" s="100"/>
      <c r="F73" s="24">
        <f>F74</f>
        <v>28800</v>
      </c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</row>
    <row r="74" spans="1:80" ht="31.5" x14ac:dyDescent="0.25">
      <c r="A74" s="9" t="s">
        <v>191</v>
      </c>
      <c r="B74" s="80" t="s">
        <v>112</v>
      </c>
      <c r="C74" s="47" t="s">
        <v>349</v>
      </c>
      <c r="D74" s="49" t="s">
        <v>33</v>
      </c>
      <c r="E74" s="48"/>
      <c r="F74" s="24">
        <f>F75</f>
        <v>28800</v>
      </c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</row>
    <row r="75" spans="1:80" ht="31.5" x14ac:dyDescent="0.25">
      <c r="A75" s="9" t="s">
        <v>192</v>
      </c>
      <c r="B75" s="95" t="s">
        <v>110</v>
      </c>
      <c r="C75" s="47" t="s">
        <v>349</v>
      </c>
      <c r="D75" s="50" t="s">
        <v>111</v>
      </c>
      <c r="E75" s="48"/>
      <c r="F75" s="24">
        <f>F76</f>
        <v>28800</v>
      </c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</row>
    <row r="76" spans="1:80" x14ac:dyDescent="0.25">
      <c r="A76" s="9" t="s">
        <v>193</v>
      </c>
      <c r="B76" s="81" t="s">
        <v>13</v>
      </c>
      <c r="C76" s="47" t="s">
        <v>349</v>
      </c>
      <c r="D76" s="47" t="s">
        <v>111</v>
      </c>
      <c r="E76" s="48" t="s">
        <v>14</v>
      </c>
      <c r="F76" s="24">
        <f>F77</f>
        <v>28800</v>
      </c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</row>
    <row r="77" spans="1:80" x14ac:dyDescent="0.25">
      <c r="A77" s="9" t="s">
        <v>194</v>
      </c>
      <c r="B77" s="81" t="s">
        <v>20</v>
      </c>
      <c r="C77" s="47"/>
      <c r="D77" s="47" t="s">
        <v>111</v>
      </c>
      <c r="E77" s="48" t="s">
        <v>21</v>
      </c>
      <c r="F77" s="24">
        <v>28800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</row>
    <row r="78" spans="1:80" s="56" customFormat="1" ht="31.5" x14ac:dyDescent="0.25">
      <c r="A78" s="9" t="s">
        <v>195</v>
      </c>
      <c r="B78" s="112" t="s">
        <v>154</v>
      </c>
      <c r="C78" s="111" t="s">
        <v>234</v>
      </c>
      <c r="D78" s="111"/>
      <c r="E78" s="111"/>
      <c r="F78" s="34">
        <f>F79+F89+F85+F92+F97+F102</f>
        <v>6588219.5799999991</v>
      </c>
    </row>
    <row r="79" spans="1:80" s="53" customFormat="1" ht="51.75" customHeight="1" x14ac:dyDescent="0.25">
      <c r="A79" s="9" t="s">
        <v>196</v>
      </c>
      <c r="B79" s="87" t="s">
        <v>155</v>
      </c>
      <c r="C79" s="86" t="s">
        <v>234</v>
      </c>
      <c r="D79" s="86"/>
      <c r="E79" s="86"/>
      <c r="F79" s="32">
        <f>F80</f>
        <v>677700</v>
      </c>
    </row>
    <row r="80" spans="1:80" ht="31.5" x14ac:dyDescent="0.25">
      <c r="A80" s="9" t="s">
        <v>197</v>
      </c>
      <c r="B80" s="80" t="s">
        <v>112</v>
      </c>
      <c r="C80" s="10" t="s">
        <v>234</v>
      </c>
      <c r="D80" s="10" t="s">
        <v>33</v>
      </c>
      <c r="E80" s="10"/>
      <c r="F80" s="24">
        <f>F81</f>
        <v>677700</v>
      </c>
    </row>
    <row r="81" spans="1:6" ht="31.5" customHeight="1" x14ac:dyDescent="0.25">
      <c r="A81" s="9" t="s">
        <v>41</v>
      </c>
      <c r="B81" s="95" t="s">
        <v>110</v>
      </c>
      <c r="C81" s="10" t="s">
        <v>234</v>
      </c>
      <c r="D81" s="10" t="s">
        <v>111</v>
      </c>
      <c r="E81" s="10"/>
      <c r="F81" s="24">
        <f>F82</f>
        <v>677700</v>
      </c>
    </row>
    <row r="82" spans="1:6" x14ac:dyDescent="0.25">
      <c r="A82" s="9" t="s">
        <v>42</v>
      </c>
      <c r="B82" s="22" t="s">
        <v>23</v>
      </c>
      <c r="C82" s="10" t="s">
        <v>234</v>
      </c>
      <c r="D82" s="10" t="s">
        <v>111</v>
      </c>
      <c r="E82" s="10" t="s">
        <v>26</v>
      </c>
      <c r="F82" s="24">
        <f>F83</f>
        <v>677700</v>
      </c>
    </row>
    <row r="83" spans="1:6" x14ac:dyDescent="0.25">
      <c r="A83" s="9" t="s">
        <v>43</v>
      </c>
      <c r="B83" s="11" t="s">
        <v>24</v>
      </c>
      <c r="C83" s="10" t="s">
        <v>234</v>
      </c>
      <c r="D83" s="10" t="s">
        <v>111</v>
      </c>
      <c r="E83" s="10" t="s">
        <v>25</v>
      </c>
      <c r="F83" s="96">
        <f>[3]Лист2!$G$76</f>
        <v>677700</v>
      </c>
    </row>
    <row r="84" spans="1:6" ht="47.25" x14ac:dyDescent="0.25">
      <c r="A84" s="9" t="s">
        <v>44</v>
      </c>
      <c r="B84" s="116" t="s">
        <v>261</v>
      </c>
      <c r="C84" s="86" t="s">
        <v>263</v>
      </c>
      <c r="D84" s="10"/>
      <c r="E84" s="10"/>
      <c r="F84" s="96">
        <f>F85+F89</f>
        <v>1212940</v>
      </c>
    </row>
    <row r="85" spans="1:6" ht="31.5" x14ac:dyDescent="0.25">
      <c r="A85" s="9" t="s">
        <v>247</v>
      </c>
      <c r="B85" s="80" t="s">
        <v>112</v>
      </c>
      <c r="C85" s="10" t="s">
        <v>263</v>
      </c>
      <c r="D85" s="10" t="s">
        <v>33</v>
      </c>
      <c r="E85" s="10"/>
      <c r="F85" s="96">
        <f>F86</f>
        <v>1062940</v>
      </c>
    </row>
    <row r="86" spans="1:6" ht="31.5" x14ac:dyDescent="0.25">
      <c r="A86" s="9" t="s">
        <v>248</v>
      </c>
      <c r="B86" s="95" t="s">
        <v>110</v>
      </c>
      <c r="C86" s="10" t="s">
        <v>263</v>
      </c>
      <c r="D86" s="10" t="s">
        <v>111</v>
      </c>
      <c r="E86" s="10"/>
      <c r="F86" s="96">
        <f>F87</f>
        <v>1062940</v>
      </c>
    </row>
    <row r="87" spans="1:6" x14ac:dyDescent="0.25">
      <c r="A87" s="9" t="s">
        <v>249</v>
      </c>
      <c r="B87" s="22" t="s">
        <v>23</v>
      </c>
      <c r="C87" s="10" t="s">
        <v>263</v>
      </c>
      <c r="D87" s="10" t="s">
        <v>111</v>
      </c>
      <c r="E87" s="10" t="s">
        <v>26</v>
      </c>
      <c r="F87" s="96">
        <f>F88</f>
        <v>1062940</v>
      </c>
    </row>
    <row r="88" spans="1:6" x14ac:dyDescent="0.25">
      <c r="A88" s="9" t="s">
        <v>250</v>
      </c>
      <c r="B88" s="11" t="s">
        <v>24</v>
      </c>
      <c r="C88" s="10" t="s">
        <v>263</v>
      </c>
      <c r="D88" s="10" t="s">
        <v>111</v>
      </c>
      <c r="E88" s="10" t="s">
        <v>25</v>
      </c>
      <c r="F88" s="96">
        <v>1062940</v>
      </c>
    </row>
    <row r="89" spans="1:6" x14ac:dyDescent="0.25">
      <c r="A89" s="9" t="s">
        <v>251</v>
      </c>
      <c r="B89" s="95" t="s">
        <v>264</v>
      </c>
      <c r="C89" s="10" t="s">
        <v>263</v>
      </c>
      <c r="D89" s="10" t="s">
        <v>265</v>
      </c>
      <c r="E89" s="10"/>
      <c r="F89" s="96">
        <f>F90</f>
        <v>150000</v>
      </c>
    </row>
    <row r="90" spans="1:6" x14ac:dyDescent="0.25">
      <c r="A90" s="9" t="s">
        <v>198</v>
      </c>
      <c r="B90" s="22" t="s">
        <v>23</v>
      </c>
      <c r="C90" s="10" t="s">
        <v>263</v>
      </c>
      <c r="D90" s="10" t="s">
        <v>265</v>
      </c>
      <c r="E90" s="10" t="s">
        <v>26</v>
      </c>
      <c r="F90" s="96">
        <f>F91</f>
        <v>150000</v>
      </c>
    </row>
    <row r="91" spans="1:6" x14ac:dyDescent="0.25">
      <c r="A91" s="9" t="s">
        <v>199</v>
      </c>
      <c r="B91" s="11" t="s">
        <v>24</v>
      </c>
      <c r="C91" s="10" t="s">
        <v>263</v>
      </c>
      <c r="D91" s="10" t="s">
        <v>265</v>
      </c>
      <c r="E91" s="10" t="s">
        <v>25</v>
      </c>
      <c r="F91" s="96">
        <v>150000</v>
      </c>
    </row>
    <row r="92" spans="1:6" ht="63" x14ac:dyDescent="0.25">
      <c r="A92" s="9" t="s">
        <v>200</v>
      </c>
      <c r="B92" s="116" t="s">
        <v>262</v>
      </c>
      <c r="C92" s="113" t="s">
        <v>263</v>
      </c>
      <c r="D92" s="10"/>
      <c r="E92" s="10"/>
      <c r="F92" s="96">
        <f>F93</f>
        <v>12250.69</v>
      </c>
    </row>
    <row r="93" spans="1:6" ht="31.5" x14ac:dyDescent="0.25">
      <c r="A93" s="9" t="s">
        <v>201</v>
      </c>
      <c r="B93" s="80" t="s">
        <v>112</v>
      </c>
      <c r="C93" s="10" t="s">
        <v>263</v>
      </c>
      <c r="D93" s="10" t="s">
        <v>33</v>
      </c>
      <c r="E93" s="10"/>
      <c r="F93" s="96">
        <v>12250.69</v>
      </c>
    </row>
    <row r="94" spans="1:6" ht="31.5" x14ac:dyDescent="0.25">
      <c r="A94" s="9" t="s">
        <v>202</v>
      </c>
      <c r="B94" s="95" t="s">
        <v>110</v>
      </c>
      <c r="C94" s="10" t="s">
        <v>263</v>
      </c>
      <c r="D94" s="10" t="s">
        <v>111</v>
      </c>
      <c r="E94" s="10"/>
      <c r="F94" s="96">
        <v>12250.69</v>
      </c>
    </row>
    <row r="95" spans="1:6" x14ac:dyDescent="0.25">
      <c r="A95" s="9" t="s">
        <v>203</v>
      </c>
      <c r="B95" s="22" t="s">
        <v>23</v>
      </c>
      <c r="C95" s="10" t="s">
        <v>263</v>
      </c>
      <c r="D95" s="10" t="s">
        <v>111</v>
      </c>
      <c r="E95" s="10" t="s">
        <v>26</v>
      </c>
      <c r="F95" s="96">
        <v>12250.69</v>
      </c>
    </row>
    <row r="96" spans="1:6" x14ac:dyDescent="0.25">
      <c r="A96" s="9" t="s">
        <v>204</v>
      </c>
      <c r="B96" s="11" t="s">
        <v>24</v>
      </c>
      <c r="C96" s="10" t="s">
        <v>263</v>
      </c>
      <c r="D96" s="10" t="s">
        <v>111</v>
      </c>
      <c r="E96" s="10" t="s">
        <v>25</v>
      </c>
      <c r="F96" s="96">
        <f>[3]Лист2!$G$81</f>
        <v>12250.69</v>
      </c>
    </row>
    <row r="97" spans="1:6" ht="47.25" x14ac:dyDescent="0.25">
      <c r="A97" s="9" t="s">
        <v>205</v>
      </c>
      <c r="B97" s="116" t="s">
        <v>366</v>
      </c>
      <c r="C97" s="86" t="s">
        <v>367</v>
      </c>
      <c r="D97" s="86"/>
      <c r="E97" s="86"/>
      <c r="F97" s="127">
        <f>F98</f>
        <v>4680000</v>
      </c>
    </row>
    <row r="98" spans="1:6" ht="31.5" x14ac:dyDescent="0.25">
      <c r="A98" s="9" t="s">
        <v>133</v>
      </c>
      <c r="B98" s="80" t="s">
        <v>112</v>
      </c>
      <c r="C98" s="10" t="s">
        <v>367</v>
      </c>
      <c r="D98" s="10" t="s">
        <v>33</v>
      </c>
      <c r="E98" s="10"/>
      <c r="F98" s="96">
        <f>F99</f>
        <v>4680000</v>
      </c>
    </row>
    <row r="99" spans="1:6" ht="31.5" x14ac:dyDescent="0.25">
      <c r="A99" s="9" t="s">
        <v>134</v>
      </c>
      <c r="B99" s="95" t="s">
        <v>110</v>
      </c>
      <c r="C99" s="10" t="s">
        <v>367</v>
      </c>
      <c r="D99" s="10" t="s">
        <v>111</v>
      </c>
      <c r="E99" s="10"/>
      <c r="F99" s="96">
        <f>F100</f>
        <v>4680000</v>
      </c>
    </row>
    <row r="100" spans="1:6" x14ac:dyDescent="0.25">
      <c r="A100" s="9" t="s">
        <v>135</v>
      </c>
      <c r="B100" s="22" t="s">
        <v>23</v>
      </c>
      <c r="C100" s="10" t="s">
        <v>367</v>
      </c>
      <c r="D100" s="10" t="s">
        <v>111</v>
      </c>
      <c r="E100" s="10" t="s">
        <v>26</v>
      </c>
      <c r="F100" s="96">
        <f>F101</f>
        <v>4680000</v>
      </c>
    </row>
    <row r="101" spans="1:6" x14ac:dyDescent="0.25">
      <c r="A101" s="9" t="s">
        <v>136</v>
      </c>
      <c r="B101" s="11" t="s">
        <v>24</v>
      </c>
      <c r="C101" s="10" t="s">
        <v>367</v>
      </c>
      <c r="D101" s="10" t="s">
        <v>111</v>
      </c>
      <c r="E101" s="10" t="s">
        <v>25</v>
      </c>
      <c r="F101" s="96">
        <v>4680000</v>
      </c>
    </row>
    <row r="102" spans="1:6" ht="63" x14ac:dyDescent="0.25">
      <c r="A102" s="9" t="s">
        <v>85</v>
      </c>
      <c r="B102" s="116" t="s">
        <v>368</v>
      </c>
      <c r="C102" s="86" t="s">
        <v>367</v>
      </c>
      <c r="D102" s="86"/>
      <c r="E102" s="86"/>
      <c r="F102" s="127">
        <f>F103</f>
        <v>5328.89</v>
      </c>
    </row>
    <row r="103" spans="1:6" ht="31.5" x14ac:dyDescent="0.25">
      <c r="A103" s="9" t="s">
        <v>86</v>
      </c>
      <c r="B103" s="80" t="s">
        <v>112</v>
      </c>
      <c r="C103" s="10" t="s">
        <v>367</v>
      </c>
      <c r="D103" s="10" t="s">
        <v>33</v>
      </c>
      <c r="E103" s="10"/>
      <c r="F103" s="96">
        <f>F104</f>
        <v>5328.89</v>
      </c>
    </row>
    <row r="104" spans="1:6" ht="31.5" x14ac:dyDescent="0.25">
      <c r="A104" s="9" t="s">
        <v>206</v>
      </c>
      <c r="B104" s="95" t="s">
        <v>110</v>
      </c>
      <c r="C104" s="10" t="s">
        <v>367</v>
      </c>
      <c r="D104" s="10" t="s">
        <v>111</v>
      </c>
      <c r="E104" s="10"/>
      <c r="F104" s="96">
        <f>F105</f>
        <v>5328.89</v>
      </c>
    </row>
    <row r="105" spans="1:6" x14ac:dyDescent="0.25">
      <c r="A105" s="9" t="s">
        <v>207</v>
      </c>
      <c r="B105" s="22" t="s">
        <v>23</v>
      </c>
      <c r="C105" s="10" t="s">
        <v>367</v>
      </c>
      <c r="D105" s="10" t="s">
        <v>111</v>
      </c>
      <c r="E105" s="10" t="s">
        <v>26</v>
      </c>
      <c r="F105" s="96">
        <f>F106</f>
        <v>5328.89</v>
      </c>
    </row>
    <row r="106" spans="1:6" x14ac:dyDescent="0.25">
      <c r="A106" s="9" t="s">
        <v>208</v>
      </c>
      <c r="B106" s="11" t="s">
        <v>24</v>
      </c>
      <c r="C106" s="10" t="s">
        <v>367</v>
      </c>
      <c r="D106" s="10" t="s">
        <v>111</v>
      </c>
      <c r="E106" s="10" t="s">
        <v>25</v>
      </c>
      <c r="F106" s="96">
        <v>5328.89</v>
      </c>
    </row>
    <row r="107" spans="1:6" s="58" customFormat="1" ht="17.25" customHeight="1" x14ac:dyDescent="0.25">
      <c r="A107" s="9" t="s">
        <v>209</v>
      </c>
      <c r="B107" s="37" t="s">
        <v>46</v>
      </c>
      <c r="C107" s="38" t="s">
        <v>100</v>
      </c>
      <c r="D107" s="38"/>
      <c r="E107" s="38"/>
      <c r="F107" s="39">
        <f>F108</f>
        <v>975092.84</v>
      </c>
    </row>
    <row r="108" spans="1:6" s="56" customFormat="1" x14ac:dyDescent="0.25">
      <c r="A108" s="9" t="s">
        <v>210</v>
      </c>
      <c r="B108" s="78" t="s">
        <v>50</v>
      </c>
      <c r="C108" s="40" t="s">
        <v>101</v>
      </c>
      <c r="D108" s="40"/>
      <c r="E108" s="40"/>
      <c r="F108" s="35">
        <f>F109+F120</f>
        <v>975092.84</v>
      </c>
    </row>
    <row r="109" spans="1:6" s="53" customFormat="1" ht="47.25" customHeight="1" x14ac:dyDescent="0.25">
      <c r="A109" s="9" t="s">
        <v>54</v>
      </c>
      <c r="B109" s="91" t="s">
        <v>48</v>
      </c>
      <c r="C109" s="86" t="s">
        <v>102</v>
      </c>
      <c r="D109" s="86"/>
      <c r="E109" s="86"/>
      <c r="F109" s="32">
        <f>F110</f>
        <v>944889.84</v>
      </c>
    </row>
    <row r="110" spans="1:6" ht="79.5" customHeight="1" x14ac:dyDescent="0.25">
      <c r="A110" s="9" t="s">
        <v>211</v>
      </c>
      <c r="B110" s="84" t="s">
        <v>53</v>
      </c>
      <c r="C110" s="10" t="s">
        <v>102</v>
      </c>
      <c r="D110" s="10" t="s">
        <v>54</v>
      </c>
      <c r="E110" s="10"/>
      <c r="F110" s="24">
        <f>F111+F117+F114</f>
        <v>944889.84</v>
      </c>
    </row>
    <row r="111" spans="1:6" ht="32.25" customHeight="1" x14ac:dyDescent="0.25">
      <c r="A111" s="9" t="s">
        <v>212</v>
      </c>
      <c r="B111" s="95" t="s">
        <v>113</v>
      </c>
      <c r="C111" s="10" t="s">
        <v>102</v>
      </c>
      <c r="D111" s="10" t="s">
        <v>89</v>
      </c>
      <c r="E111" s="10"/>
      <c r="F111" s="24">
        <f>F112</f>
        <v>721881.59999999998</v>
      </c>
    </row>
    <row r="112" spans="1:6" ht="17.25" customHeight="1" x14ac:dyDescent="0.25">
      <c r="A112" s="9" t="s">
        <v>213</v>
      </c>
      <c r="B112" s="11" t="s">
        <v>49</v>
      </c>
      <c r="C112" s="10" t="s">
        <v>102</v>
      </c>
      <c r="D112" s="10" t="s">
        <v>89</v>
      </c>
      <c r="E112" s="10" t="s">
        <v>51</v>
      </c>
      <c r="F112" s="24">
        <f>F113</f>
        <v>721881.59999999998</v>
      </c>
    </row>
    <row r="113" spans="1:6" ht="33" customHeight="1" x14ac:dyDescent="0.25">
      <c r="A113" s="9" t="s">
        <v>214</v>
      </c>
      <c r="B113" s="81" t="s">
        <v>47</v>
      </c>
      <c r="C113" s="10" t="s">
        <v>102</v>
      </c>
      <c r="D113" s="10" t="s">
        <v>89</v>
      </c>
      <c r="E113" s="10" t="s">
        <v>52</v>
      </c>
      <c r="F113" s="24">
        <f>[2]Лист2!$G$17</f>
        <v>721881.59999999998</v>
      </c>
    </row>
    <row r="114" spans="1:6" ht="33" customHeight="1" x14ac:dyDescent="0.25">
      <c r="A114" s="9" t="s">
        <v>215</v>
      </c>
      <c r="B114" s="99" t="s">
        <v>132</v>
      </c>
      <c r="C114" s="10" t="s">
        <v>102</v>
      </c>
      <c r="D114" s="10" t="s">
        <v>90</v>
      </c>
      <c r="E114" s="10"/>
      <c r="F114" s="24">
        <f>F116</f>
        <v>5000</v>
      </c>
    </row>
    <row r="115" spans="1:6" ht="33" customHeight="1" x14ac:dyDescent="0.25">
      <c r="A115" s="9" t="s">
        <v>216</v>
      </c>
      <c r="B115" s="11" t="s">
        <v>49</v>
      </c>
      <c r="C115" s="10" t="s">
        <v>102</v>
      </c>
      <c r="D115" s="10" t="s">
        <v>90</v>
      </c>
      <c r="E115" s="10" t="s">
        <v>51</v>
      </c>
      <c r="F115" s="24">
        <f>F116</f>
        <v>5000</v>
      </c>
    </row>
    <row r="116" spans="1:6" ht="33" customHeight="1" x14ac:dyDescent="0.25">
      <c r="A116" s="9" t="s">
        <v>217</v>
      </c>
      <c r="B116" s="81" t="s">
        <v>47</v>
      </c>
      <c r="C116" s="10" t="s">
        <v>102</v>
      </c>
      <c r="D116" s="10" t="s">
        <v>90</v>
      </c>
      <c r="E116" s="10" t="s">
        <v>52</v>
      </c>
      <c r="F116" s="24">
        <f>[4]Лист2!$G$18</f>
        <v>5000</v>
      </c>
    </row>
    <row r="117" spans="1:6" ht="38.25" customHeight="1" x14ac:dyDescent="0.25">
      <c r="A117" s="9" t="s">
        <v>218</v>
      </c>
      <c r="B117" s="98" t="s">
        <v>130</v>
      </c>
      <c r="C117" s="10" t="s">
        <v>102</v>
      </c>
      <c r="D117" s="10" t="s">
        <v>92</v>
      </c>
      <c r="E117" s="10"/>
      <c r="F117" s="24">
        <f>F118</f>
        <v>218008.24</v>
      </c>
    </row>
    <row r="118" spans="1:6" ht="15" customHeight="1" x14ac:dyDescent="0.25">
      <c r="A118" s="9" t="s">
        <v>219</v>
      </c>
      <c r="B118" s="11" t="s">
        <v>49</v>
      </c>
      <c r="C118" s="10" t="s">
        <v>102</v>
      </c>
      <c r="D118" s="10" t="s">
        <v>92</v>
      </c>
      <c r="E118" s="10" t="s">
        <v>51</v>
      </c>
      <c r="F118" s="24">
        <f>F119</f>
        <v>218008.24</v>
      </c>
    </row>
    <row r="119" spans="1:6" ht="33" customHeight="1" x14ac:dyDescent="0.25">
      <c r="A119" s="9" t="s">
        <v>220</v>
      </c>
      <c r="B119" s="81" t="s">
        <v>47</v>
      </c>
      <c r="C119" s="10" t="s">
        <v>102</v>
      </c>
      <c r="D119" s="10" t="s">
        <v>92</v>
      </c>
      <c r="E119" s="10" t="s">
        <v>52</v>
      </c>
      <c r="F119" s="24">
        <f>[2]Лист2!$G$19</f>
        <v>218008.24</v>
      </c>
    </row>
    <row r="120" spans="1:6" s="53" customFormat="1" ht="30" customHeight="1" x14ac:dyDescent="0.25">
      <c r="A120" s="9" t="s">
        <v>87</v>
      </c>
      <c r="B120" s="92" t="s">
        <v>56</v>
      </c>
      <c r="C120" s="86" t="s">
        <v>142</v>
      </c>
      <c r="D120" s="86"/>
      <c r="E120" s="86"/>
      <c r="F120" s="32">
        <f>F124</f>
        <v>30203</v>
      </c>
    </row>
    <row r="121" spans="1:6" ht="18.75" customHeight="1" x14ac:dyDescent="0.25">
      <c r="A121" s="9" t="s">
        <v>221</v>
      </c>
      <c r="B121" s="82" t="s">
        <v>139</v>
      </c>
      <c r="C121" s="47" t="s">
        <v>141</v>
      </c>
      <c r="D121" s="47" t="s">
        <v>137</v>
      </c>
      <c r="E121" s="47"/>
      <c r="F121" s="25">
        <f>F122</f>
        <v>30203</v>
      </c>
    </row>
    <row r="122" spans="1:6" ht="16.5" customHeight="1" x14ac:dyDescent="0.25">
      <c r="A122" s="9" t="s">
        <v>222</v>
      </c>
      <c r="B122" s="84" t="s">
        <v>140</v>
      </c>
      <c r="C122" s="47" t="s">
        <v>141</v>
      </c>
      <c r="D122" s="47" t="s">
        <v>138</v>
      </c>
      <c r="E122" s="47"/>
      <c r="F122" s="25">
        <f>F123</f>
        <v>30203</v>
      </c>
    </row>
    <row r="123" spans="1:6" ht="16.5" customHeight="1" x14ac:dyDescent="0.25">
      <c r="A123" s="9" t="s">
        <v>223</v>
      </c>
      <c r="B123" s="11" t="s">
        <v>49</v>
      </c>
      <c r="C123" s="47" t="s">
        <v>141</v>
      </c>
      <c r="D123" s="47" t="s">
        <v>138</v>
      </c>
      <c r="E123" s="47" t="s">
        <v>51</v>
      </c>
      <c r="F123" s="25">
        <f>F124</f>
        <v>30203</v>
      </c>
    </row>
    <row r="124" spans="1:6" ht="33" customHeight="1" x14ac:dyDescent="0.25">
      <c r="A124" s="9" t="s">
        <v>224</v>
      </c>
      <c r="B124" s="81" t="s">
        <v>55</v>
      </c>
      <c r="C124" s="47" t="s">
        <v>141</v>
      </c>
      <c r="D124" s="47" t="s">
        <v>138</v>
      </c>
      <c r="E124" s="47" t="s">
        <v>57</v>
      </c>
      <c r="F124" s="25">
        <v>30203</v>
      </c>
    </row>
    <row r="125" spans="1:6" s="58" customFormat="1" ht="31.5" x14ac:dyDescent="0.25">
      <c r="A125" s="9" t="s">
        <v>225</v>
      </c>
      <c r="B125" s="37" t="s">
        <v>58</v>
      </c>
      <c r="C125" s="38" t="s">
        <v>103</v>
      </c>
      <c r="D125" s="38"/>
      <c r="E125" s="38"/>
      <c r="F125" s="39">
        <f>F126</f>
        <v>10369009.250000002</v>
      </c>
    </row>
    <row r="126" spans="1:6" s="56" customFormat="1" ht="31.5" x14ac:dyDescent="0.25">
      <c r="A126" s="9" t="s">
        <v>226</v>
      </c>
      <c r="B126" s="78" t="s">
        <v>59</v>
      </c>
      <c r="C126" s="40" t="s">
        <v>104</v>
      </c>
      <c r="D126" s="40"/>
      <c r="E126" s="40"/>
      <c r="F126" s="35">
        <f>F127+F159+F164+F169+F216+F201+F206+F221+F211+F181+F186+F191+F196</f>
        <v>10369009.250000002</v>
      </c>
    </row>
    <row r="127" spans="1:6" s="53" customFormat="1" ht="62.25" customHeight="1" x14ac:dyDescent="0.25">
      <c r="A127" s="9" t="s">
        <v>227</v>
      </c>
      <c r="B127" s="93" t="s">
        <v>60</v>
      </c>
      <c r="C127" s="86" t="s">
        <v>105</v>
      </c>
      <c r="D127" s="86"/>
      <c r="E127" s="86"/>
      <c r="F127" s="32">
        <f>F128+F145+F152+F149+F138</f>
        <v>5372363.3000000007</v>
      </c>
    </row>
    <row r="128" spans="1:6" ht="78.75" x14ac:dyDescent="0.25">
      <c r="A128" s="9" t="s">
        <v>88</v>
      </c>
      <c r="B128" s="81" t="s">
        <v>53</v>
      </c>
      <c r="C128" s="10" t="s">
        <v>105</v>
      </c>
      <c r="D128" s="10" t="s">
        <v>54</v>
      </c>
      <c r="E128" s="10"/>
      <c r="F128" s="24">
        <f>F129+F135+F132</f>
        <v>4059298.66</v>
      </c>
    </row>
    <row r="129" spans="1:6" ht="47.25" x14ac:dyDescent="0.25">
      <c r="A129" s="9" t="s">
        <v>228</v>
      </c>
      <c r="B129" s="95" t="s">
        <v>113</v>
      </c>
      <c r="C129" s="10" t="s">
        <v>105</v>
      </c>
      <c r="D129" s="10" t="s">
        <v>89</v>
      </c>
      <c r="E129" s="10"/>
      <c r="F129" s="24">
        <f>F130</f>
        <v>3117233.98</v>
      </c>
    </row>
    <row r="130" spans="1:6" x14ac:dyDescent="0.25">
      <c r="A130" s="9" t="s">
        <v>89</v>
      </c>
      <c r="B130" s="11" t="s">
        <v>49</v>
      </c>
      <c r="C130" s="10" t="s">
        <v>105</v>
      </c>
      <c r="D130" s="10" t="s">
        <v>89</v>
      </c>
      <c r="E130" s="10" t="s">
        <v>51</v>
      </c>
      <c r="F130" s="24">
        <f>F131</f>
        <v>3117233.98</v>
      </c>
    </row>
    <row r="131" spans="1:6" ht="47.25" customHeight="1" x14ac:dyDescent="0.25">
      <c r="A131" s="9" t="s">
        <v>90</v>
      </c>
      <c r="B131" s="81" t="s">
        <v>61</v>
      </c>
      <c r="C131" s="10" t="s">
        <v>105</v>
      </c>
      <c r="D131" s="10" t="s">
        <v>89</v>
      </c>
      <c r="E131" s="10" t="s">
        <v>62</v>
      </c>
      <c r="F131" s="24">
        <f>[3]Лист2!$G$29</f>
        <v>3117233.98</v>
      </c>
    </row>
    <row r="132" spans="1:6" ht="32.25" customHeight="1" x14ac:dyDescent="0.25">
      <c r="A132" s="9" t="s">
        <v>229</v>
      </c>
      <c r="B132" s="99" t="s">
        <v>132</v>
      </c>
      <c r="C132" s="10" t="s">
        <v>105</v>
      </c>
      <c r="D132" s="10" t="s">
        <v>90</v>
      </c>
      <c r="E132" s="10"/>
      <c r="F132" s="24">
        <f>F133</f>
        <v>660</v>
      </c>
    </row>
    <row r="133" spans="1:6" ht="16.5" customHeight="1" x14ac:dyDescent="0.25">
      <c r="A133" s="9" t="s">
        <v>230</v>
      </c>
      <c r="B133" s="11" t="s">
        <v>49</v>
      </c>
      <c r="C133" s="10" t="s">
        <v>105</v>
      </c>
      <c r="D133" s="10" t="s">
        <v>90</v>
      </c>
      <c r="E133" s="10" t="s">
        <v>51</v>
      </c>
      <c r="F133" s="24">
        <f>F134</f>
        <v>660</v>
      </c>
    </row>
    <row r="134" spans="1:6" ht="47.25" customHeight="1" x14ac:dyDescent="0.25">
      <c r="A134" s="9" t="s">
        <v>235</v>
      </c>
      <c r="B134" s="81" t="s">
        <v>47</v>
      </c>
      <c r="C134" s="10" t="s">
        <v>105</v>
      </c>
      <c r="D134" s="10" t="s">
        <v>90</v>
      </c>
      <c r="E134" s="10" t="s">
        <v>62</v>
      </c>
      <c r="F134" s="24">
        <v>660</v>
      </c>
    </row>
    <row r="135" spans="1:6" ht="47.25" customHeight="1" x14ac:dyDescent="0.25">
      <c r="A135" s="9" t="s">
        <v>236</v>
      </c>
      <c r="B135" s="98" t="s">
        <v>130</v>
      </c>
      <c r="C135" s="10" t="s">
        <v>105</v>
      </c>
      <c r="D135" s="10" t="s">
        <v>92</v>
      </c>
      <c r="E135" s="10"/>
      <c r="F135" s="24">
        <f>F136</f>
        <v>941404.68</v>
      </c>
    </row>
    <row r="136" spans="1:6" ht="17.25" customHeight="1" x14ac:dyDescent="0.25">
      <c r="A136" s="9" t="s">
        <v>237</v>
      </c>
      <c r="B136" s="11" t="s">
        <v>49</v>
      </c>
      <c r="C136" s="10" t="s">
        <v>105</v>
      </c>
      <c r="D136" s="10" t="s">
        <v>92</v>
      </c>
      <c r="E136" s="10" t="s">
        <v>51</v>
      </c>
      <c r="F136" s="24">
        <f>F137</f>
        <v>941404.68</v>
      </c>
    </row>
    <row r="137" spans="1:6" ht="47.25" customHeight="1" x14ac:dyDescent="0.25">
      <c r="A137" s="9" t="s">
        <v>238</v>
      </c>
      <c r="B137" s="81" t="s">
        <v>55</v>
      </c>
      <c r="C137" s="10" t="s">
        <v>105</v>
      </c>
      <c r="D137" s="10" t="s">
        <v>92</v>
      </c>
      <c r="E137" s="10" t="s">
        <v>62</v>
      </c>
      <c r="F137" s="24">
        <f>[3]Лист2!$G$30</f>
        <v>941404.68</v>
      </c>
    </row>
    <row r="138" spans="1:6" ht="47.25" customHeight="1" x14ac:dyDescent="0.25">
      <c r="A138" s="9" t="s">
        <v>92</v>
      </c>
      <c r="B138" s="123" t="s">
        <v>310</v>
      </c>
      <c r="C138" s="86" t="s">
        <v>307</v>
      </c>
      <c r="D138" s="86"/>
      <c r="E138" s="10"/>
      <c r="F138" s="121">
        <f>F139+F142</f>
        <v>56586.239999999998</v>
      </c>
    </row>
    <row r="139" spans="1:6" ht="47.25" customHeight="1" x14ac:dyDescent="0.25">
      <c r="A139" s="9" t="s">
        <v>245</v>
      </c>
      <c r="B139" s="95" t="s">
        <v>113</v>
      </c>
      <c r="C139" s="10" t="s">
        <v>307</v>
      </c>
      <c r="D139" s="10" t="s">
        <v>89</v>
      </c>
      <c r="E139" s="10"/>
      <c r="F139" s="24">
        <f>F140</f>
        <v>43461</v>
      </c>
    </row>
    <row r="140" spans="1:6" ht="17.25" customHeight="1" x14ac:dyDescent="0.25">
      <c r="A140" s="9" t="s">
        <v>272</v>
      </c>
      <c r="B140" s="11" t="s">
        <v>49</v>
      </c>
      <c r="C140" s="10" t="s">
        <v>307</v>
      </c>
      <c r="D140" s="10" t="s">
        <v>89</v>
      </c>
      <c r="E140" s="10" t="s">
        <v>51</v>
      </c>
      <c r="F140" s="24">
        <f>F141</f>
        <v>43461</v>
      </c>
    </row>
    <row r="141" spans="1:6" ht="47.25" customHeight="1" x14ac:dyDescent="0.25">
      <c r="A141" s="9" t="s">
        <v>273</v>
      </c>
      <c r="B141" s="81" t="s">
        <v>61</v>
      </c>
      <c r="C141" s="10" t="s">
        <v>307</v>
      </c>
      <c r="D141" s="10" t="s">
        <v>89</v>
      </c>
      <c r="E141" s="48" t="s">
        <v>62</v>
      </c>
      <c r="F141" s="24">
        <v>43461</v>
      </c>
    </row>
    <row r="142" spans="1:6" ht="47.25" customHeight="1" x14ac:dyDescent="0.25">
      <c r="A142" s="9" t="s">
        <v>274</v>
      </c>
      <c r="B142" s="98" t="s">
        <v>130</v>
      </c>
      <c r="C142" s="10" t="s">
        <v>307</v>
      </c>
      <c r="D142" s="10" t="s">
        <v>92</v>
      </c>
      <c r="E142" s="10"/>
      <c r="F142" s="24">
        <f>F143</f>
        <v>13125.24</v>
      </c>
    </row>
    <row r="143" spans="1:6" ht="14.25" customHeight="1" x14ac:dyDescent="0.25">
      <c r="A143" s="9" t="s">
        <v>275</v>
      </c>
      <c r="B143" s="11" t="s">
        <v>49</v>
      </c>
      <c r="C143" s="10" t="s">
        <v>307</v>
      </c>
      <c r="D143" s="10" t="s">
        <v>92</v>
      </c>
      <c r="E143" s="10" t="s">
        <v>51</v>
      </c>
      <c r="F143" s="24">
        <f>F144</f>
        <v>13125.24</v>
      </c>
    </row>
    <row r="144" spans="1:6" ht="47.25" customHeight="1" x14ac:dyDescent="0.25">
      <c r="A144" s="9" t="s">
        <v>276</v>
      </c>
      <c r="B144" s="81" t="s">
        <v>55</v>
      </c>
      <c r="C144" s="10" t="s">
        <v>307</v>
      </c>
      <c r="D144" s="10" t="s">
        <v>92</v>
      </c>
      <c r="E144" s="48" t="s">
        <v>62</v>
      </c>
      <c r="F144" s="24">
        <v>13125.24</v>
      </c>
    </row>
    <row r="145" spans="1:6" s="53" customFormat="1" ht="30.75" customHeight="1" x14ac:dyDescent="0.25">
      <c r="A145" s="9" t="s">
        <v>277</v>
      </c>
      <c r="B145" s="80" t="s">
        <v>112</v>
      </c>
      <c r="C145" s="10" t="s">
        <v>105</v>
      </c>
      <c r="D145" s="10" t="s">
        <v>33</v>
      </c>
      <c r="E145" s="10"/>
      <c r="F145" s="24">
        <f>F146</f>
        <v>1111178.3999999999</v>
      </c>
    </row>
    <row r="146" spans="1:6" ht="31.5" customHeight="1" x14ac:dyDescent="0.25">
      <c r="A146" s="9" t="s">
        <v>278</v>
      </c>
      <c r="B146" s="95" t="s">
        <v>110</v>
      </c>
      <c r="C146" s="10" t="s">
        <v>105</v>
      </c>
      <c r="D146" s="10" t="s">
        <v>111</v>
      </c>
      <c r="E146" s="10"/>
      <c r="F146" s="42">
        <f>F147</f>
        <v>1111178.3999999999</v>
      </c>
    </row>
    <row r="147" spans="1:6" x14ac:dyDescent="0.25">
      <c r="A147" s="9" t="s">
        <v>279</v>
      </c>
      <c r="B147" s="11" t="s">
        <v>49</v>
      </c>
      <c r="C147" s="10" t="s">
        <v>105</v>
      </c>
      <c r="D147" s="10" t="s">
        <v>111</v>
      </c>
      <c r="E147" s="10" t="s">
        <v>51</v>
      </c>
      <c r="F147" s="42">
        <f>F148</f>
        <v>1111178.3999999999</v>
      </c>
    </row>
    <row r="148" spans="1:6" ht="63" x14ac:dyDescent="0.25">
      <c r="A148" s="9" t="s">
        <v>280</v>
      </c>
      <c r="B148" s="81" t="s">
        <v>61</v>
      </c>
      <c r="C148" s="10" t="s">
        <v>105</v>
      </c>
      <c r="D148" s="48" t="s">
        <v>111</v>
      </c>
      <c r="E148" s="48" t="s">
        <v>62</v>
      </c>
      <c r="F148" s="42">
        <f>[1]Лист2!$G$32</f>
        <v>1111178.3999999999</v>
      </c>
    </row>
    <row r="149" spans="1:6" x14ac:dyDescent="0.25">
      <c r="A149" s="9" t="s">
        <v>281</v>
      </c>
      <c r="B149" s="95" t="s">
        <v>264</v>
      </c>
      <c r="C149" s="10" t="s">
        <v>105</v>
      </c>
      <c r="D149" s="48" t="s">
        <v>265</v>
      </c>
      <c r="E149" s="48"/>
      <c r="F149" s="42">
        <f>F150</f>
        <v>142000</v>
      </c>
    </row>
    <row r="150" spans="1:6" x14ac:dyDescent="0.25">
      <c r="A150" s="9" t="s">
        <v>282</v>
      </c>
      <c r="B150" s="11" t="s">
        <v>49</v>
      </c>
      <c r="C150" s="10" t="s">
        <v>105</v>
      </c>
      <c r="D150" s="48" t="s">
        <v>265</v>
      </c>
      <c r="E150" s="48"/>
      <c r="F150" s="42">
        <f>F151</f>
        <v>142000</v>
      </c>
    </row>
    <row r="151" spans="1:6" ht="63" x14ac:dyDescent="0.25">
      <c r="A151" s="9" t="s">
        <v>283</v>
      </c>
      <c r="B151" s="81" t="s">
        <v>61</v>
      </c>
      <c r="C151" s="10" t="s">
        <v>105</v>
      </c>
      <c r="D151" s="48" t="s">
        <v>265</v>
      </c>
      <c r="E151" s="48"/>
      <c r="F151" s="42">
        <f>[3]Лист2!$G$32</f>
        <v>142000</v>
      </c>
    </row>
    <row r="152" spans="1:6" s="53" customFormat="1" x14ac:dyDescent="0.25">
      <c r="A152" s="9" t="s">
        <v>284</v>
      </c>
      <c r="B152" s="84" t="s">
        <v>83</v>
      </c>
      <c r="C152" s="10" t="s">
        <v>105</v>
      </c>
      <c r="D152" s="10" t="s">
        <v>84</v>
      </c>
      <c r="E152" s="10"/>
      <c r="F152" s="24">
        <f>F153+F156</f>
        <v>3300</v>
      </c>
    </row>
    <row r="153" spans="1:6" x14ac:dyDescent="0.25">
      <c r="A153" s="9" t="s">
        <v>285</v>
      </c>
      <c r="B153" s="84" t="s">
        <v>115</v>
      </c>
      <c r="C153" s="10" t="s">
        <v>105</v>
      </c>
      <c r="D153" s="10" t="s">
        <v>114</v>
      </c>
      <c r="E153" s="10"/>
      <c r="F153" s="96">
        <f>F154</f>
        <v>300</v>
      </c>
    </row>
    <row r="154" spans="1:6" x14ac:dyDescent="0.25">
      <c r="A154" s="9" t="s">
        <v>286</v>
      </c>
      <c r="B154" s="11" t="s">
        <v>49</v>
      </c>
      <c r="C154" s="10" t="s">
        <v>105</v>
      </c>
      <c r="D154" s="10" t="s">
        <v>114</v>
      </c>
      <c r="E154" s="10" t="s">
        <v>51</v>
      </c>
      <c r="F154" s="96">
        <f>F155</f>
        <v>300</v>
      </c>
    </row>
    <row r="155" spans="1:6" ht="63" x14ac:dyDescent="0.25">
      <c r="A155" s="9" t="s">
        <v>287</v>
      </c>
      <c r="B155" s="81" t="s">
        <v>61</v>
      </c>
      <c r="C155" s="10" t="s">
        <v>105</v>
      </c>
      <c r="D155" s="48" t="s">
        <v>114</v>
      </c>
      <c r="E155" s="48" t="s">
        <v>62</v>
      </c>
      <c r="F155" s="96">
        <f>[4]Лист2!$G$32</f>
        <v>300</v>
      </c>
    </row>
    <row r="156" spans="1:6" x14ac:dyDescent="0.25">
      <c r="A156" s="9" t="s">
        <v>288</v>
      </c>
      <c r="B156" s="97" t="s">
        <v>129</v>
      </c>
      <c r="C156" s="10" t="s">
        <v>105</v>
      </c>
      <c r="D156" s="48" t="s">
        <v>128</v>
      </c>
      <c r="E156" s="48"/>
      <c r="F156" s="96">
        <f>F157</f>
        <v>3000</v>
      </c>
    </row>
    <row r="157" spans="1:6" x14ac:dyDescent="0.25">
      <c r="A157" s="9" t="s">
        <v>289</v>
      </c>
      <c r="B157" s="11" t="s">
        <v>49</v>
      </c>
      <c r="C157" s="10" t="s">
        <v>105</v>
      </c>
      <c r="D157" s="48" t="s">
        <v>128</v>
      </c>
      <c r="E157" s="48" t="s">
        <v>51</v>
      </c>
      <c r="F157" s="96">
        <f>F158</f>
        <v>3000</v>
      </c>
    </row>
    <row r="158" spans="1:6" ht="63" x14ac:dyDescent="0.25">
      <c r="A158" s="9" t="s">
        <v>290</v>
      </c>
      <c r="B158" s="81" t="s">
        <v>61</v>
      </c>
      <c r="C158" s="10" t="s">
        <v>105</v>
      </c>
      <c r="D158" s="48" t="s">
        <v>128</v>
      </c>
      <c r="E158" s="48" t="s">
        <v>62</v>
      </c>
      <c r="F158" s="96">
        <f>[2]Лист2!$G$33</f>
        <v>3000</v>
      </c>
    </row>
    <row r="159" spans="1:6" s="53" customFormat="1" ht="31.5" customHeight="1" x14ac:dyDescent="0.25">
      <c r="A159" s="9" t="s">
        <v>291</v>
      </c>
      <c r="B159" s="92" t="s">
        <v>63</v>
      </c>
      <c r="C159" s="46" t="s">
        <v>106</v>
      </c>
      <c r="D159" s="46"/>
      <c r="E159" s="46"/>
      <c r="F159" s="72">
        <f>F160</f>
        <v>10000</v>
      </c>
    </row>
    <row r="160" spans="1:6" x14ac:dyDescent="0.25">
      <c r="A160" s="9" t="s">
        <v>292</v>
      </c>
      <c r="B160" s="84" t="s">
        <v>83</v>
      </c>
      <c r="C160" s="48" t="s">
        <v>106</v>
      </c>
      <c r="D160" s="48" t="s">
        <v>84</v>
      </c>
      <c r="E160" s="48"/>
      <c r="F160" s="42">
        <f>F161</f>
        <v>10000</v>
      </c>
    </row>
    <row r="161" spans="1:6" x14ac:dyDescent="0.25">
      <c r="A161" s="9" t="s">
        <v>293</v>
      </c>
      <c r="B161" s="84" t="s">
        <v>93</v>
      </c>
      <c r="C161" s="48" t="s">
        <v>106</v>
      </c>
      <c r="D161" s="48" t="s">
        <v>66</v>
      </c>
      <c r="E161" s="48"/>
      <c r="F161" s="42">
        <f>F162</f>
        <v>10000</v>
      </c>
    </row>
    <row r="162" spans="1:6" x14ac:dyDescent="0.25">
      <c r="A162" s="9" t="s">
        <v>294</v>
      </c>
      <c r="B162" s="11" t="s">
        <v>49</v>
      </c>
      <c r="C162" s="48" t="s">
        <v>106</v>
      </c>
      <c r="D162" s="48" t="s">
        <v>66</v>
      </c>
      <c r="E162" s="48" t="s">
        <v>51</v>
      </c>
      <c r="F162" s="42">
        <f>F163</f>
        <v>10000</v>
      </c>
    </row>
    <row r="163" spans="1:6" x14ac:dyDescent="0.25">
      <c r="A163" s="9" t="s">
        <v>295</v>
      </c>
      <c r="B163" s="85" t="s">
        <v>64</v>
      </c>
      <c r="C163" s="48" t="s">
        <v>106</v>
      </c>
      <c r="D163" s="48" t="s">
        <v>66</v>
      </c>
      <c r="E163" s="48" t="s">
        <v>65</v>
      </c>
      <c r="F163" s="42">
        <v>10000</v>
      </c>
    </row>
    <row r="164" spans="1:6" ht="78.75" customHeight="1" x14ac:dyDescent="0.25">
      <c r="A164" s="9" t="s">
        <v>296</v>
      </c>
      <c r="B164" s="94" t="s">
        <v>82</v>
      </c>
      <c r="C164" s="46" t="s">
        <v>144</v>
      </c>
      <c r="D164" s="46"/>
      <c r="E164" s="46"/>
      <c r="F164" s="72">
        <f>F165</f>
        <v>9858</v>
      </c>
    </row>
    <row r="165" spans="1:6" ht="31.5" x14ac:dyDescent="0.25">
      <c r="A165" s="9" t="s">
        <v>297</v>
      </c>
      <c r="B165" s="80" t="s">
        <v>112</v>
      </c>
      <c r="C165" s="48" t="s">
        <v>144</v>
      </c>
      <c r="D165" s="48" t="s">
        <v>33</v>
      </c>
      <c r="E165" s="48"/>
      <c r="F165" s="42">
        <f>F166</f>
        <v>9858</v>
      </c>
    </row>
    <row r="166" spans="1:6" ht="33" customHeight="1" x14ac:dyDescent="0.25">
      <c r="A166" s="9" t="s">
        <v>298</v>
      </c>
      <c r="B166" s="95" t="s">
        <v>110</v>
      </c>
      <c r="C166" s="48" t="s">
        <v>144</v>
      </c>
      <c r="D166" s="48" t="s">
        <v>111</v>
      </c>
      <c r="E166" s="48"/>
      <c r="F166" s="42">
        <f>F167</f>
        <v>9858</v>
      </c>
    </row>
    <row r="167" spans="1:6" x14ac:dyDescent="0.25">
      <c r="A167" s="9" t="s">
        <v>299</v>
      </c>
      <c r="B167" s="11" t="s">
        <v>49</v>
      </c>
      <c r="C167" s="48" t="s">
        <v>144</v>
      </c>
      <c r="D167" s="48" t="s">
        <v>111</v>
      </c>
      <c r="E167" s="48" t="s">
        <v>51</v>
      </c>
      <c r="F167" s="42">
        <f>F168</f>
        <v>9858</v>
      </c>
    </row>
    <row r="168" spans="1:6" s="53" customFormat="1" x14ac:dyDescent="0.25">
      <c r="A168" s="9" t="s">
        <v>300</v>
      </c>
      <c r="B168" s="85" t="s">
        <v>70</v>
      </c>
      <c r="C168" s="48" t="s">
        <v>144</v>
      </c>
      <c r="D168" s="48" t="s">
        <v>111</v>
      </c>
      <c r="E168" s="48" t="s">
        <v>71</v>
      </c>
      <c r="F168" s="42">
        <f>[3]Лист2!$G$51</f>
        <v>9858</v>
      </c>
    </row>
    <row r="169" spans="1:6" s="53" customFormat="1" ht="63" x14ac:dyDescent="0.25">
      <c r="A169" s="9" t="s">
        <v>311</v>
      </c>
      <c r="B169" s="88" t="s">
        <v>81</v>
      </c>
      <c r="C169" s="46" t="s">
        <v>143</v>
      </c>
      <c r="D169" s="46"/>
      <c r="E169" s="46"/>
      <c r="F169" s="72">
        <f>F170+F177</f>
        <v>177160</v>
      </c>
    </row>
    <row r="170" spans="1:6" ht="78.75" x14ac:dyDescent="0.25">
      <c r="A170" s="9" t="s">
        <v>312</v>
      </c>
      <c r="B170" s="84" t="s">
        <v>53</v>
      </c>
      <c r="C170" s="48" t="s">
        <v>143</v>
      </c>
      <c r="D170" s="48" t="s">
        <v>54</v>
      </c>
      <c r="E170" s="48"/>
      <c r="F170" s="42">
        <f>F171+F174</f>
        <v>157427.22</v>
      </c>
    </row>
    <row r="171" spans="1:6" ht="47.25" x14ac:dyDescent="0.25">
      <c r="A171" s="9" t="s">
        <v>313</v>
      </c>
      <c r="B171" s="95" t="s">
        <v>113</v>
      </c>
      <c r="C171" s="48" t="s">
        <v>143</v>
      </c>
      <c r="D171" s="48" t="s">
        <v>89</v>
      </c>
      <c r="E171" s="48"/>
      <c r="F171" s="42">
        <f>F172</f>
        <v>120911.84</v>
      </c>
    </row>
    <row r="172" spans="1:6" x14ac:dyDescent="0.25">
      <c r="A172" s="9" t="s">
        <v>314</v>
      </c>
      <c r="B172" s="11" t="s">
        <v>72</v>
      </c>
      <c r="C172" s="48" t="s">
        <v>143</v>
      </c>
      <c r="D172" s="48" t="s">
        <v>89</v>
      </c>
      <c r="E172" s="48" t="s">
        <v>74</v>
      </c>
      <c r="F172" s="42">
        <f>F173</f>
        <v>120911.84</v>
      </c>
    </row>
    <row r="173" spans="1:6" x14ac:dyDescent="0.25">
      <c r="A173" s="9" t="s">
        <v>315</v>
      </c>
      <c r="B173" s="85" t="s">
        <v>76</v>
      </c>
      <c r="C173" s="48" t="s">
        <v>143</v>
      </c>
      <c r="D173" s="48" t="s">
        <v>89</v>
      </c>
      <c r="E173" s="48" t="s">
        <v>73</v>
      </c>
      <c r="F173" s="42">
        <f>[3]Лист2!$G$60</f>
        <v>120911.84</v>
      </c>
    </row>
    <row r="174" spans="1:6" ht="63" x14ac:dyDescent="0.25">
      <c r="A174" s="9" t="s">
        <v>316</v>
      </c>
      <c r="B174" s="98" t="s">
        <v>130</v>
      </c>
      <c r="C174" s="48" t="s">
        <v>143</v>
      </c>
      <c r="D174" s="48" t="s">
        <v>92</v>
      </c>
      <c r="E174" s="48"/>
      <c r="F174" s="42">
        <f>F175</f>
        <v>36515.379999999997</v>
      </c>
    </row>
    <row r="175" spans="1:6" x14ac:dyDescent="0.25">
      <c r="A175" s="9" t="s">
        <v>317</v>
      </c>
      <c r="B175" s="11" t="s">
        <v>72</v>
      </c>
      <c r="C175" s="48" t="s">
        <v>143</v>
      </c>
      <c r="D175" s="48" t="s">
        <v>92</v>
      </c>
      <c r="E175" s="48" t="s">
        <v>74</v>
      </c>
      <c r="F175" s="42">
        <f>F176</f>
        <v>36515.379999999997</v>
      </c>
    </row>
    <row r="176" spans="1:6" x14ac:dyDescent="0.25">
      <c r="A176" s="9" t="s">
        <v>318</v>
      </c>
      <c r="B176" s="85" t="s">
        <v>76</v>
      </c>
      <c r="C176" s="48" t="s">
        <v>143</v>
      </c>
      <c r="D176" s="48" t="s">
        <v>92</v>
      </c>
      <c r="E176" s="48" t="s">
        <v>73</v>
      </c>
      <c r="F176" s="42">
        <f>[3]Лист2!$G$61</f>
        <v>36515.379999999997</v>
      </c>
    </row>
    <row r="177" spans="1:6" ht="31.5" x14ac:dyDescent="0.25">
      <c r="A177" s="9" t="s">
        <v>319</v>
      </c>
      <c r="B177" s="80" t="s">
        <v>112</v>
      </c>
      <c r="C177" s="48" t="s">
        <v>143</v>
      </c>
      <c r="D177" s="48" t="s">
        <v>33</v>
      </c>
      <c r="E177" s="48"/>
      <c r="F177" s="42">
        <f>F178</f>
        <v>19732.78</v>
      </c>
    </row>
    <row r="178" spans="1:6" ht="33" customHeight="1" x14ac:dyDescent="0.25">
      <c r="A178" s="9" t="s">
        <v>320</v>
      </c>
      <c r="B178" s="95" t="s">
        <v>110</v>
      </c>
      <c r="C178" s="48" t="s">
        <v>143</v>
      </c>
      <c r="D178" s="48" t="s">
        <v>111</v>
      </c>
      <c r="E178" s="48"/>
      <c r="F178" s="42">
        <f>F179</f>
        <v>19732.78</v>
      </c>
    </row>
    <row r="179" spans="1:6" x14ac:dyDescent="0.25">
      <c r="A179" s="9" t="s">
        <v>321</v>
      </c>
      <c r="B179" s="11" t="s">
        <v>72</v>
      </c>
      <c r="C179" s="48" t="s">
        <v>143</v>
      </c>
      <c r="D179" s="48" t="s">
        <v>111</v>
      </c>
      <c r="E179" s="48" t="s">
        <v>74</v>
      </c>
      <c r="F179" s="42">
        <f>F180</f>
        <v>19732.78</v>
      </c>
    </row>
    <row r="180" spans="1:6" x14ac:dyDescent="0.25">
      <c r="A180" s="9" t="s">
        <v>322</v>
      </c>
      <c r="B180" s="85" t="s">
        <v>76</v>
      </c>
      <c r="C180" s="48" t="s">
        <v>143</v>
      </c>
      <c r="D180" s="48" t="s">
        <v>111</v>
      </c>
      <c r="E180" s="48" t="s">
        <v>73</v>
      </c>
      <c r="F180" s="42">
        <v>19732.78</v>
      </c>
    </row>
    <row r="181" spans="1:6" ht="78.75" x14ac:dyDescent="0.25">
      <c r="A181" s="9" t="s">
        <v>323</v>
      </c>
      <c r="B181" s="128" t="s">
        <v>369</v>
      </c>
      <c r="C181" s="129" t="s">
        <v>370</v>
      </c>
      <c r="D181" s="46"/>
      <c r="E181" s="46"/>
      <c r="F181" s="72">
        <f>F182</f>
        <v>1500000</v>
      </c>
    </row>
    <row r="182" spans="1:6" ht="31.5" x14ac:dyDescent="0.25">
      <c r="A182" s="9" t="s">
        <v>324</v>
      </c>
      <c r="B182" s="80" t="s">
        <v>112</v>
      </c>
      <c r="C182" s="50" t="s">
        <v>370</v>
      </c>
      <c r="D182" s="48" t="s">
        <v>33</v>
      </c>
      <c r="E182" s="48"/>
      <c r="F182" s="42">
        <f>F183</f>
        <v>1500000</v>
      </c>
    </row>
    <row r="183" spans="1:6" ht="47.25" x14ac:dyDescent="0.25">
      <c r="A183" s="9" t="s">
        <v>325</v>
      </c>
      <c r="B183" s="130" t="s">
        <v>371</v>
      </c>
      <c r="C183" s="50" t="s">
        <v>370</v>
      </c>
      <c r="D183" s="48" t="s">
        <v>372</v>
      </c>
      <c r="E183" s="48"/>
      <c r="F183" s="42">
        <f>F184</f>
        <v>1500000</v>
      </c>
    </row>
    <row r="184" spans="1:6" x14ac:dyDescent="0.25">
      <c r="A184" s="9" t="s">
        <v>326</v>
      </c>
      <c r="B184" s="81" t="s">
        <v>13</v>
      </c>
      <c r="C184" s="50" t="s">
        <v>370</v>
      </c>
      <c r="D184" s="48" t="s">
        <v>372</v>
      </c>
      <c r="E184" s="48" t="s">
        <v>14</v>
      </c>
      <c r="F184" s="42">
        <f>F185</f>
        <v>1500000</v>
      </c>
    </row>
    <row r="185" spans="1:6" x14ac:dyDescent="0.25">
      <c r="A185" s="9" t="s">
        <v>327</v>
      </c>
      <c r="B185" s="81" t="s">
        <v>20</v>
      </c>
      <c r="C185" s="50" t="s">
        <v>370</v>
      </c>
      <c r="D185" s="48" t="s">
        <v>372</v>
      </c>
      <c r="E185" s="48" t="s">
        <v>21</v>
      </c>
      <c r="F185" s="42">
        <v>1500000</v>
      </c>
    </row>
    <row r="186" spans="1:6" ht="78.75" x14ac:dyDescent="0.25">
      <c r="A186" s="9" t="s">
        <v>328</v>
      </c>
      <c r="B186" s="128" t="s">
        <v>373</v>
      </c>
      <c r="C186" s="129" t="s">
        <v>370</v>
      </c>
      <c r="D186" s="46"/>
      <c r="E186" s="46"/>
      <c r="F186" s="72">
        <f>F187</f>
        <v>132000</v>
      </c>
    </row>
    <row r="187" spans="1:6" ht="31.5" x14ac:dyDescent="0.25">
      <c r="A187" s="9" t="s">
        <v>329</v>
      </c>
      <c r="B187" s="80" t="s">
        <v>112</v>
      </c>
      <c r="C187" s="50" t="s">
        <v>370</v>
      </c>
      <c r="D187" s="48" t="s">
        <v>33</v>
      </c>
      <c r="E187" s="48"/>
      <c r="F187" s="42">
        <f>F188</f>
        <v>132000</v>
      </c>
    </row>
    <row r="188" spans="1:6" ht="47.25" x14ac:dyDescent="0.25">
      <c r="A188" s="9" t="s">
        <v>330</v>
      </c>
      <c r="B188" s="130" t="s">
        <v>371</v>
      </c>
      <c r="C188" s="50" t="s">
        <v>370</v>
      </c>
      <c r="D188" s="48" t="s">
        <v>372</v>
      </c>
      <c r="E188" s="48"/>
      <c r="F188" s="42">
        <f>F189</f>
        <v>132000</v>
      </c>
    </row>
    <row r="189" spans="1:6" x14ac:dyDescent="0.25">
      <c r="A189" s="9" t="s">
        <v>331</v>
      </c>
      <c r="B189" s="81" t="s">
        <v>13</v>
      </c>
      <c r="C189" s="50" t="s">
        <v>370</v>
      </c>
      <c r="D189" s="48" t="s">
        <v>372</v>
      </c>
      <c r="E189" s="48" t="s">
        <v>14</v>
      </c>
      <c r="F189" s="42">
        <f>F190</f>
        <v>132000</v>
      </c>
    </row>
    <row r="190" spans="1:6" x14ac:dyDescent="0.25">
      <c r="A190" s="9" t="s">
        <v>332</v>
      </c>
      <c r="B190" s="81" t="s">
        <v>20</v>
      </c>
      <c r="C190" s="50" t="s">
        <v>370</v>
      </c>
      <c r="D190" s="48" t="s">
        <v>372</v>
      </c>
      <c r="E190" s="48" t="s">
        <v>21</v>
      </c>
      <c r="F190" s="42">
        <v>132000</v>
      </c>
    </row>
    <row r="191" spans="1:6" ht="94.5" x14ac:dyDescent="0.25">
      <c r="A191" s="9" t="s">
        <v>333</v>
      </c>
      <c r="B191" s="128" t="s">
        <v>374</v>
      </c>
      <c r="C191" s="129" t="s">
        <v>370</v>
      </c>
      <c r="D191" s="46"/>
      <c r="E191" s="46"/>
      <c r="F191" s="72">
        <f>F192</f>
        <v>200000</v>
      </c>
    </row>
    <row r="192" spans="1:6" ht="31.5" x14ac:dyDescent="0.25">
      <c r="A192" s="9" t="s">
        <v>334</v>
      </c>
      <c r="B192" s="80" t="s">
        <v>112</v>
      </c>
      <c r="C192" s="50" t="s">
        <v>370</v>
      </c>
      <c r="D192" s="48" t="s">
        <v>33</v>
      </c>
      <c r="E192" s="48"/>
      <c r="F192" s="42">
        <f>F193</f>
        <v>200000</v>
      </c>
    </row>
    <row r="193" spans="1:6" ht="47.25" x14ac:dyDescent="0.25">
      <c r="A193" s="9" t="s">
        <v>335</v>
      </c>
      <c r="B193" s="130" t="s">
        <v>371</v>
      </c>
      <c r="C193" s="50" t="s">
        <v>370</v>
      </c>
      <c r="D193" s="48" t="s">
        <v>372</v>
      </c>
      <c r="E193" s="48"/>
      <c r="F193" s="42">
        <f>F194</f>
        <v>200000</v>
      </c>
    </row>
    <row r="194" spans="1:6" x14ac:dyDescent="0.25">
      <c r="A194" s="9" t="s">
        <v>336</v>
      </c>
      <c r="B194" s="81" t="s">
        <v>13</v>
      </c>
      <c r="C194" s="50" t="s">
        <v>370</v>
      </c>
      <c r="D194" s="48" t="s">
        <v>372</v>
      </c>
      <c r="E194" s="48" t="s">
        <v>14</v>
      </c>
      <c r="F194" s="42">
        <f>F195</f>
        <v>200000</v>
      </c>
    </row>
    <row r="195" spans="1:6" x14ac:dyDescent="0.25">
      <c r="A195" s="9" t="s">
        <v>337</v>
      </c>
      <c r="B195" s="81" t="s">
        <v>20</v>
      </c>
      <c r="C195" s="50" t="s">
        <v>370</v>
      </c>
      <c r="D195" s="48" t="s">
        <v>372</v>
      </c>
      <c r="E195" s="48" t="s">
        <v>21</v>
      </c>
      <c r="F195" s="42">
        <v>200000</v>
      </c>
    </row>
    <row r="196" spans="1:6" ht="94.5" x14ac:dyDescent="0.25">
      <c r="A196" s="9" t="s">
        <v>338</v>
      </c>
      <c r="B196" s="128" t="s">
        <v>375</v>
      </c>
      <c r="C196" s="129" t="s">
        <v>370</v>
      </c>
      <c r="D196" s="46"/>
      <c r="E196" s="46"/>
      <c r="F196" s="72">
        <f>F197</f>
        <v>100000</v>
      </c>
    </row>
    <row r="197" spans="1:6" ht="31.5" x14ac:dyDescent="0.25">
      <c r="A197" s="9" t="s">
        <v>339</v>
      </c>
      <c r="B197" s="80" t="s">
        <v>112</v>
      </c>
      <c r="C197" s="50" t="s">
        <v>370</v>
      </c>
      <c r="D197" s="48" t="s">
        <v>33</v>
      </c>
      <c r="E197" s="48"/>
      <c r="F197" s="42">
        <f>F198</f>
        <v>100000</v>
      </c>
    </row>
    <row r="198" spans="1:6" ht="31.5" x14ac:dyDescent="0.25">
      <c r="A198" s="9" t="s">
        <v>340</v>
      </c>
      <c r="B198" s="95" t="s">
        <v>110</v>
      </c>
      <c r="C198" s="50" t="s">
        <v>370</v>
      </c>
      <c r="D198" s="48" t="s">
        <v>111</v>
      </c>
      <c r="E198" s="48"/>
      <c r="F198" s="42">
        <f>F199</f>
        <v>100000</v>
      </c>
    </row>
    <row r="199" spans="1:6" x14ac:dyDescent="0.25">
      <c r="A199" s="9" t="s">
        <v>341</v>
      </c>
      <c r="B199" s="81" t="s">
        <v>13</v>
      </c>
      <c r="C199" s="50" t="s">
        <v>370</v>
      </c>
      <c r="D199" s="48" t="s">
        <v>111</v>
      </c>
      <c r="E199" s="48" t="s">
        <v>14</v>
      </c>
      <c r="F199" s="42">
        <f>F200</f>
        <v>100000</v>
      </c>
    </row>
    <row r="200" spans="1:6" x14ac:dyDescent="0.25">
      <c r="A200" s="9" t="s">
        <v>342</v>
      </c>
      <c r="B200" s="81" t="s">
        <v>20</v>
      </c>
      <c r="C200" s="50" t="s">
        <v>370</v>
      </c>
      <c r="D200" s="48" t="s">
        <v>111</v>
      </c>
      <c r="E200" s="48" t="s">
        <v>21</v>
      </c>
      <c r="F200" s="42">
        <v>100000</v>
      </c>
    </row>
    <row r="201" spans="1:6" ht="31.5" x14ac:dyDescent="0.25">
      <c r="A201" s="9" t="s">
        <v>343</v>
      </c>
      <c r="B201" s="92" t="s">
        <v>151</v>
      </c>
      <c r="C201" s="100" t="s">
        <v>152</v>
      </c>
      <c r="D201" s="48"/>
      <c r="E201" s="48"/>
      <c r="F201" s="101">
        <f>F202</f>
        <v>1502795.51</v>
      </c>
    </row>
    <row r="202" spans="1:6" x14ac:dyDescent="0.25">
      <c r="A202" s="9" t="s">
        <v>344</v>
      </c>
      <c r="B202" s="82" t="s">
        <v>139</v>
      </c>
      <c r="C202" s="48" t="s">
        <v>152</v>
      </c>
      <c r="D202" s="48" t="s">
        <v>137</v>
      </c>
      <c r="E202" s="48"/>
      <c r="F202" s="42">
        <f>F203</f>
        <v>1502795.51</v>
      </c>
    </row>
    <row r="203" spans="1:6" x14ac:dyDescent="0.25">
      <c r="A203" s="9" t="s">
        <v>345</v>
      </c>
      <c r="B203" s="84" t="s">
        <v>140</v>
      </c>
      <c r="C203" s="48" t="s">
        <v>152</v>
      </c>
      <c r="D203" s="48" t="s">
        <v>138</v>
      </c>
      <c r="E203" s="48"/>
      <c r="F203" s="42">
        <f>F204</f>
        <v>1502795.51</v>
      </c>
    </row>
    <row r="204" spans="1:6" x14ac:dyDescent="0.25">
      <c r="A204" s="9" t="s">
        <v>346</v>
      </c>
      <c r="B204" s="11" t="s">
        <v>32</v>
      </c>
      <c r="C204" s="48" t="s">
        <v>152</v>
      </c>
      <c r="D204" s="48" t="s">
        <v>138</v>
      </c>
      <c r="E204" s="48" t="s">
        <v>233</v>
      </c>
      <c r="F204" s="42">
        <f>F205</f>
        <v>1502795.51</v>
      </c>
    </row>
    <row r="205" spans="1:6" x14ac:dyDescent="0.25">
      <c r="A205" s="9" t="s">
        <v>352</v>
      </c>
      <c r="B205" s="22" t="s">
        <v>45</v>
      </c>
      <c r="C205" s="48" t="s">
        <v>152</v>
      </c>
      <c r="D205" s="48" t="s">
        <v>138</v>
      </c>
      <c r="E205" s="48" t="s">
        <v>232</v>
      </c>
      <c r="F205" s="42">
        <v>1502795.51</v>
      </c>
    </row>
    <row r="206" spans="1:6" ht="63" x14ac:dyDescent="0.25">
      <c r="A206" s="9" t="s">
        <v>353</v>
      </c>
      <c r="B206" s="92" t="s">
        <v>243</v>
      </c>
      <c r="C206" s="113" t="s">
        <v>244</v>
      </c>
      <c r="D206" s="48"/>
      <c r="E206" s="48"/>
      <c r="F206" s="101">
        <f>F207</f>
        <v>653003</v>
      </c>
    </row>
    <row r="207" spans="1:6" x14ac:dyDescent="0.25">
      <c r="A207" s="9" t="s">
        <v>354</v>
      </c>
      <c r="B207" s="82" t="s">
        <v>139</v>
      </c>
      <c r="C207" s="48" t="s">
        <v>244</v>
      </c>
      <c r="D207" s="48" t="s">
        <v>137</v>
      </c>
      <c r="E207" s="48"/>
      <c r="F207" s="42">
        <f>F208</f>
        <v>653003</v>
      </c>
    </row>
    <row r="208" spans="1:6" x14ac:dyDescent="0.25">
      <c r="A208" s="9" t="s">
        <v>355</v>
      </c>
      <c r="B208" s="84" t="s">
        <v>140</v>
      </c>
      <c r="C208" s="48" t="s">
        <v>244</v>
      </c>
      <c r="D208" s="48" t="s">
        <v>138</v>
      </c>
      <c r="E208" s="48"/>
      <c r="F208" s="42">
        <f>F209</f>
        <v>653003</v>
      </c>
    </row>
    <row r="209" spans="1:6" x14ac:dyDescent="0.25">
      <c r="A209" s="9" t="s">
        <v>33</v>
      </c>
      <c r="B209" s="11" t="s">
        <v>32</v>
      </c>
      <c r="C209" s="48" t="s">
        <v>244</v>
      </c>
      <c r="D209" s="48" t="s">
        <v>138</v>
      </c>
      <c r="E209" s="48" t="s">
        <v>233</v>
      </c>
      <c r="F209" s="42">
        <f>F210</f>
        <v>653003</v>
      </c>
    </row>
    <row r="210" spans="1:6" x14ac:dyDescent="0.25">
      <c r="A210" s="9" t="s">
        <v>356</v>
      </c>
      <c r="B210" s="22" t="s">
        <v>45</v>
      </c>
      <c r="C210" s="48" t="s">
        <v>244</v>
      </c>
      <c r="D210" s="48" t="s">
        <v>138</v>
      </c>
      <c r="E210" s="48" t="s">
        <v>232</v>
      </c>
      <c r="F210" s="42">
        <f>[3]Лист2!$G$101</f>
        <v>653003</v>
      </c>
    </row>
    <row r="211" spans="1:6" ht="94.5" x14ac:dyDescent="0.25">
      <c r="A211" s="9" t="s">
        <v>357</v>
      </c>
      <c r="B211" s="92" t="s">
        <v>306</v>
      </c>
      <c r="C211" s="113" t="s">
        <v>307</v>
      </c>
      <c r="D211" s="48"/>
      <c r="E211" s="48"/>
      <c r="F211" s="101">
        <f>F212</f>
        <v>10288.4</v>
      </c>
    </row>
    <row r="212" spans="1:6" x14ac:dyDescent="0.25">
      <c r="A212" s="9" t="s">
        <v>358</v>
      </c>
      <c r="B212" s="82" t="s">
        <v>139</v>
      </c>
      <c r="C212" s="122" t="s">
        <v>307</v>
      </c>
      <c r="D212" s="48" t="s">
        <v>137</v>
      </c>
      <c r="E212" s="48"/>
      <c r="F212" s="42">
        <f>F213</f>
        <v>10288.4</v>
      </c>
    </row>
    <row r="213" spans="1:6" x14ac:dyDescent="0.25">
      <c r="A213" s="9" t="s">
        <v>359</v>
      </c>
      <c r="B213" s="84" t="s">
        <v>140</v>
      </c>
      <c r="C213" s="122" t="s">
        <v>307</v>
      </c>
      <c r="D213" s="48" t="s">
        <v>138</v>
      </c>
      <c r="E213" s="48"/>
      <c r="F213" s="42">
        <f>F214</f>
        <v>10288.4</v>
      </c>
    </row>
    <row r="214" spans="1:6" x14ac:dyDescent="0.25">
      <c r="A214" s="9" t="s">
        <v>360</v>
      </c>
      <c r="B214" s="11" t="s">
        <v>32</v>
      </c>
      <c r="C214" s="122" t="s">
        <v>307</v>
      </c>
      <c r="D214" s="48" t="s">
        <v>138</v>
      </c>
      <c r="E214" s="48" t="s">
        <v>233</v>
      </c>
      <c r="F214" s="42">
        <f>F215</f>
        <v>10288.4</v>
      </c>
    </row>
    <row r="215" spans="1:6" x14ac:dyDescent="0.25">
      <c r="A215" s="9" t="s">
        <v>361</v>
      </c>
      <c r="B215" s="22" t="s">
        <v>45</v>
      </c>
      <c r="C215" s="122" t="s">
        <v>307</v>
      </c>
      <c r="D215" s="48" t="s">
        <v>138</v>
      </c>
      <c r="E215" s="48" t="s">
        <v>232</v>
      </c>
      <c r="F215" s="42">
        <v>10288.4</v>
      </c>
    </row>
    <row r="216" spans="1:6" ht="31.5" x14ac:dyDescent="0.25">
      <c r="A216" s="9" t="s">
        <v>362</v>
      </c>
      <c r="B216" s="93" t="s">
        <v>145</v>
      </c>
      <c r="C216" s="46" t="s">
        <v>146</v>
      </c>
      <c r="D216" s="46"/>
      <c r="E216" s="46"/>
      <c r="F216" s="72">
        <f>F217</f>
        <v>319792.03999999998</v>
      </c>
    </row>
    <row r="217" spans="1:6" x14ac:dyDescent="0.25">
      <c r="A217" s="9" t="s">
        <v>363</v>
      </c>
      <c r="B217" s="82" t="s">
        <v>139</v>
      </c>
      <c r="C217" s="48" t="s">
        <v>146</v>
      </c>
      <c r="D217" s="48" t="s">
        <v>137</v>
      </c>
      <c r="E217" s="48"/>
      <c r="F217" s="42">
        <f>F218</f>
        <v>319792.03999999998</v>
      </c>
    </row>
    <row r="218" spans="1:6" x14ac:dyDescent="0.25">
      <c r="A218" s="9" t="s">
        <v>364</v>
      </c>
      <c r="B218" s="84" t="s">
        <v>140</v>
      </c>
      <c r="C218" s="48" t="s">
        <v>146</v>
      </c>
      <c r="D218" s="48" t="s">
        <v>138</v>
      </c>
      <c r="E218" s="48"/>
      <c r="F218" s="42">
        <f>F219</f>
        <v>319792.03999999998</v>
      </c>
    </row>
    <row r="219" spans="1:6" x14ac:dyDescent="0.25">
      <c r="A219" s="9" t="s">
        <v>365</v>
      </c>
      <c r="B219" s="82" t="s">
        <v>149</v>
      </c>
      <c r="C219" s="48" t="s">
        <v>146</v>
      </c>
      <c r="D219" s="48" t="s">
        <v>138</v>
      </c>
      <c r="E219" s="48" t="s">
        <v>150</v>
      </c>
      <c r="F219" s="42">
        <f>F220</f>
        <v>319792.03999999998</v>
      </c>
    </row>
    <row r="220" spans="1:6" x14ac:dyDescent="0.25">
      <c r="A220" s="9" t="s">
        <v>376</v>
      </c>
      <c r="B220" s="82" t="s">
        <v>147</v>
      </c>
      <c r="C220" s="48" t="s">
        <v>146</v>
      </c>
      <c r="D220" s="48" t="s">
        <v>138</v>
      </c>
      <c r="E220" s="48" t="s">
        <v>148</v>
      </c>
      <c r="F220" s="42">
        <f>[3]Лист2!$G$105</f>
        <v>319792.03999999998</v>
      </c>
    </row>
    <row r="221" spans="1:6" ht="63" x14ac:dyDescent="0.25">
      <c r="A221" s="9" t="s">
        <v>377</v>
      </c>
      <c r="B221" s="93" t="s">
        <v>270</v>
      </c>
      <c r="C221" s="46" t="s">
        <v>269</v>
      </c>
      <c r="D221" s="46"/>
      <c r="E221" s="46"/>
      <c r="F221" s="72">
        <f>F222</f>
        <v>381749</v>
      </c>
    </row>
    <row r="222" spans="1:6" x14ac:dyDescent="0.25">
      <c r="A222" s="9" t="s">
        <v>378</v>
      </c>
      <c r="B222" s="82" t="s">
        <v>139</v>
      </c>
      <c r="C222" s="48" t="s">
        <v>269</v>
      </c>
      <c r="D222" s="48" t="s">
        <v>137</v>
      </c>
      <c r="E222" s="48"/>
      <c r="F222" s="42">
        <f>F223</f>
        <v>381749</v>
      </c>
    </row>
    <row r="223" spans="1:6" x14ac:dyDescent="0.25">
      <c r="A223" s="9" t="s">
        <v>379</v>
      </c>
      <c r="B223" s="84" t="s">
        <v>140</v>
      </c>
      <c r="C223" s="48" t="s">
        <v>269</v>
      </c>
      <c r="D223" s="48" t="s">
        <v>138</v>
      </c>
      <c r="E223" s="48"/>
      <c r="F223" s="42">
        <f>F224</f>
        <v>381749</v>
      </c>
    </row>
    <row r="224" spans="1:6" x14ac:dyDescent="0.25">
      <c r="A224" s="9" t="s">
        <v>380</v>
      </c>
      <c r="B224" s="82" t="s">
        <v>266</v>
      </c>
      <c r="C224" s="48" t="s">
        <v>269</v>
      </c>
      <c r="D224" s="48" t="s">
        <v>138</v>
      </c>
      <c r="E224" s="48" t="s">
        <v>267</v>
      </c>
      <c r="F224" s="42">
        <f>F225</f>
        <v>381749</v>
      </c>
    </row>
    <row r="225" spans="1:6" x14ac:dyDescent="0.25">
      <c r="A225" s="9" t="s">
        <v>381</v>
      </c>
      <c r="B225" s="82" t="s">
        <v>271</v>
      </c>
      <c r="C225" s="48" t="s">
        <v>269</v>
      </c>
      <c r="D225" s="48" t="s">
        <v>138</v>
      </c>
      <c r="E225" s="48" t="s">
        <v>268</v>
      </c>
      <c r="F225" s="42">
        <f>[3]Лист2!$G$110</f>
        <v>381749</v>
      </c>
    </row>
    <row r="226" spans="1:6" s="52" customFormat="1" ht="33.75" customHeight="1" x14ac:dyDescent="0.25">
      <c r="A226" s="9" t="s">
        <v>382</v>
      </c>
      <c r="B226" s="51" t="s">
        <v>67</v>
      </c>
      <c r="C226" s="43" t="s">
        <v>107</v>
      </c>
      <c r="D226" s="43"/>
      <c r="E226" s="43"/>
      <c r="F226" s="74">
        <f t="shared" ref="F226:F231" si="0">F227</f>
        <v>1417725.06</v>
      </c>
    </row>
    <row r="227" spans="1:6" s="76" customFormat="1" ht="32.25" customHeight="1" x14ac:dyDescent="0.25">
      <c r="A227" s="9" t="s">
        <v>383</v>
      </c>
      <c r="B227" s="73" t="s">
        <v>68</v>
      </c>
      <c r="C227" s="44" t="s">
        <v>108</v>
      </c>
      <c r="D227" s="44"/>
      <c r="E227" s="44"/>
      <c r="F227" s="75">
        <f>F228+F243</f>
        <v>1417725.06</v>
      </c>
    </row>
    <row r="228" spans="1:6" ht="63" x14ac:dyDescent="0.25">
      <c r="A228" s="9" t="s">
        <v>384</v>
      </c>
      <c r="B228" s="94" t="s">
        <v>69</v>
      </c>
      <c r="C228" s="46" t="s">
        <v>109</v>
      </c>
      <c r="D228" s="46"/>
      <c r="E228" s="46"/>
      <c r="F228" s="72">
        <f>F229+F236+F235</f>
        <v>1288913.69</v>
      </c>
    </row>
    <row r="229" spans="1:6" ht="64.5" customHeight="1" x14ac:dyDescent="0.25">
      <c r="A229" s="9" t="s">
        <v>385</v>
      </c>
      <c r="B229" s="81" t="s">
        <v>53</v>
      </c>
      <c r="C229" s="48" t="s">
        <v>109</v>
      </c>
      <c r="D229" s="48" t="s">
        <v>54</v>
      </c>
      <c r="E229" s="48"/>
      <c r="F229" s="42">
        <f t="shared" si="0"/>
        <v>989334.63</v>
      </c>
    </row>
    <row r="230" spans="1:6" ht="14.25" customHeight="1" x14ac:dyDescent="0.25">
      <c r="A230" s="9" t="s">
        <v>386</v>
      </c>
      <c r="B230" s="95" t="s">
        <v>116</v>
      </c>
      <c r="C230" s="48" t="s">
        <v>109</v>
      </c>
      <c r="D230" s="48" t="s">
        <v>87</v>
      </c>
      <c r="E230" s="48"/>
      <c r="F230" s="42">
        <f t="shared" si="0"/>
        <v>989334.63</v>
      </c>
    </row>
    <row r="231" spans="1:6" x14ac:dyDescent="0.25">
      <c r="A231" s="9" t="s">
        <v>387</v>
      </c>
      <c r="B231" s="11" t="s">
        <v>49</v>
      </c>
      <c r="C231" s="48" t="s">
        <v>109</v>
      </c>
      <c r="D231" s="48" t="s">
        <v>87</v>
      </c>
      <c r="E231" s="48" t="s">
        <v>51</v>
      </c>
      <c r="F231" s="42">
        <f t="shared" si="0"/>
        <v>989334.63</v>
      </c>
    </row>
    <row r="232" spans="1:6" x14ac:dyDescent="0.25">
      <c r="A232" s="9" t="s">
        <v>388</v>
      </c>
      <c r="B232" s="85" t="s">
        <v>70</v>
      </c>
      <c r="C232" s="48" t="s">
        <v>109</v>
      </c>
      <c r="D232" s="48" t="s">
        <v>87</v>
      </c>
      <c r="E232" s="48" t="s">
        <v>71</v>
      </c>
      <c r="F232" s="42">
        <f>[3]Лист2!$G$44</f>
        <v>989334.63</v>
      </c>
    </row>
    <row r="233" spans="1:6" ht="43.5" customHeight="1" x14ac:dyDescent="0.25">
      <c r="A233" s="9" t="s">
        <v>389</v>
      </c>
      <c r="B233" s="98" t="s">
        <v>131</v>
      </c>
      <c r="C233" s="48" t="s">
        <v>109</v>
      </c>
      <c r="D233" s="48" t="s">
        <v>88</v>
      </c>
      <c r="E233" s="48"/>
      <c r="F233" s="42">
        <f>F234</f>
        <v>298779.06</v>
      </c>
    </row>
    <row r="234" spans="1:6" x14ac:dyDescent="0.25">
      <c r="A234" s="9" t="s">
        <v>390</v>
      </c>
      <c r="B234" s="11" t="s">
        <v>49</v>
      </c>
      <c r="C234" s="48" t="s">
        <v>109</v>
      </c>
      <c r="D234" s="48" t="s">
        <v>88</v>
      </c>
      <c r="E234" s="48" t="s">
        <v>51</v>
      </c>
      <c r="F234" s="42">
        <f>F235</f>
        <v>298779.06</v>
      </c>
    </row>
    <row r="235" spans="1:6" x14ac:dyDescent="0.25">
      <c r="A235" s="9" t="s">
        <v>391</v>
      </c>
      <c r="B235" s="85" t="s">
        <v>70</v>
      </c>
      <c r="C235" s="48" t="s">
        <v>109</v>
      </c>
      <c r="D235" s="48" t="s">
        <v>88</v>
      </c>
      <c r="E235" s="48" t="s">
        <v>71</v>
      </c>
      <c r="F235" s="42">
        <f>[3]Лист2!$G$45</f>
        <v>298779.06</v>
      </c>
    </row>
    <row r="236" spans="1:6" x14ac:dyDescent="0.25">
      <c r="A236" s="9" t="s">
        <v>392</v>
      </c>
      <c r="B236" s="84" t="s">
        <v>83</v>
      </c>
      <c r="C236" s="48" t="s">
        <v>109</v>
      </c>
      <c r="D236" s="48" t="s">
        <v>84</v>
      </c>
      <c r="E236" s="48"/>
      <c r="F236" s="42">
        <f>F237+F240</f>
        <v>800</v>
      </c>
    </row>
    <row r="237" spans="1:6" ht="17.25" customHeight="1" x14ac:dyDescent="0.25">
      <c r="A237" s="9" t="s">
        <v>393</v>
      </c>
      <c r="B237" s="84" t="s">
        <v>115</v>
      </c>
      <c r="C237" s="48" t="s">
        <v>109</v>
      </c>
      <c r="D237" s="48" t="s">
        <v>114</v>
      </c>
      <c r="E237" s="48"/>
      <c r="F237" s="42">
        <f>[5]Лист1!$G$51</f>
        <v>500</v>
      </c>
    </row>
    <row r="238" spans="1:6" x14ac:dyDescent="0.25">
      <c r="A238" s="9" t="s">
        <v>394</v>
      </c>
      <c r="B238" s="11" t="s">
        <v>49</v>
      </c>
      <c r="C238" s="48" t="s">
        <v>109</v>
      </c>
      <c r="D238" s="48" t="s">
        <v>114</v>
      </c>
      <c r="E238" s="48" t="s">
        <v>51</v>
      </c>
      <c r="F238" s="42">
        <f>F239</f>
        <v>500</v>
      </c>
    </row>
    <row r="239" spans="1:6" x14ac:dyDescent="0.25">
      <c r="A239" s="9" t="s">
        <v>395</v>
      </c>
      <c r="B239" s="85" t="s">
        <v>70</v>
      </c>
      <c r="C239" s="48" t="s">
        <v>109</v>
      </c>
      <c r="D239" s="48" t="s">
        <v>114</v>
      </c>
      <c r="E239" s="48" t="s">
        <v>71</v>
      </c>
      <c r="F239" s="42">
        <f>[5]Лист1!$G$51</f>
        <v>500</v>
      </c>
    </row>
    <row r="240" spans="1:6" x14ac:dyDescent="0.25">
      <c r="A240" s="9" t="s">
        <v>396</v>
      </c>
      <c r="B240" s="84" t="s">
        <v>129</v>
      </c>
      <c r="C240" s="48" t="s">
        <v>109</v>
      </c>
      <c r="D240" s="48" t="s">
        <v>128</v>
      </c>
      <c r="E240" s="102"/>
      <c r="F240" s="42">
        <f>F241</f>
        <v>300</v>
      </c>
    </row>
    <row r="241" spans="1:8" x14ac:dyDescent="0.25">
      <c r="A241" s="9" t="s">
        <v>397</v>
      </c>
      <c r="B241" s="11" t="s">
        <v>49</v>
      </c>
      <c r="C241" s="48" t="s">
        <v>109</v>
      </c>
      <c r="D241" s="48" t="s">
        <v>128</v>
      </c>
      <c r="E241" s="102" t="s">
        <v>51</v>
      </c>
      <c r="F241" s="42">
        <f>F242</f>
        <v>300</v>
      </c>
    </row>
    <row r="242" spans="1:8" x14ac:dyDescent="0.25">
      <c r="A242" s="9" t="s">
        <v>398</v>
      </c>
      <c r="B242" s="85" t="s">
        <v>70</v>
      </c>
      <c r="C242" s="48" t="s">
        <v>109</v>
      </c>
      <c r="D242" s="48" t="s">
        <v>128</v>
      </c>
      <c r="E242" s="102" t="s">
        <v>71</v>
      </c>
      <c r="F242" s="42">
        <f>[5]Лист1!$G$52</f>
        <v>300</v>
      </c>
    </row>
    <row r="243" spans="1:8" ht="63" x14ac:dyDescent="0.25">
      <c r="A243" s="9" t="s">
        <v>399</v>
      </c>
      <c r="B243" s="79" t="s">
        <v>308</v>
      </c>
      <c r="C243" s="46" t="s">
        <v>309</v>
      </c>
      <c r="D243" s="46"/>
      <c r="E243" s="46"/>
      <c r="F243" s="101">
        <f>F244+F247</f>
        <v>128811.37000000001</v>
      </c>
    </row>
    <row r="244" spans="1:8" ht="31.5" x14ac:dyDescent="0.25">
      <c r="A244" s="9" t="s">
        <v>400</v>
      </c>
      <c r="B244" s="95" t="s">
        <v>116</v>
      </c>
      <c r="C244" s="48" t="s">
        <v>309</v>
      </c>
      <c r="D244" s="48" t="s">
        <v>87</v>
      </c>
      <c r="E244" s="48"/>
      <c r="F244" s="42">
        <f>F245</f>
        <v>98933.46</v>
      </c>
    </row>
    <row r="245" spans="1:8" x14ac:dyDescent="0.25">
      <c r="A245" s="9" t="s">
        <v>401</v>
      </c>
      <c r="B245" s="11" t="s">
        <v>49</v>
      </c>
      <c r="C245" s="48" t="s">
        <v>309</v>
      </c>
      <c r="D245" s="48" t="s">
        <v>87</v>
      </c>
      <c r="E245" s="48" t="s">
        <v>51</v>
      </c>
      <c r="F245" s="42">
        <f>F246</f>
        <v>98933.46</v>
      </c>
    </row>
    <row r="246" spans="1:8" x14ac:dyDescent="0.25">
      <c r="A246" s="9" t="s">
        <v>402</v>
      </c>
      <c r="B246" s="85" t="s">
        <v>70</v>
      </c>
      <c r="C246" s="48" t="s">
        <v>309</v>
      </c>
      <c r="D246" s="48" t="s">
        <v>87</v>
      </c>
      <c r="E246" s="48" t="s">
        <v>71</v>
      </c>
      <c r="F246" s="42">
        <v>98933.46</v>
      </c>
    </row>
    <row r="247" spans="1:8" ht="47.25" x14ac:dyDescent="0.25">
      <c r="A247" s="9" t="s">
        <v>403</v>
      </c>
      <c r="B247" s="98" t="s">
        <v>131</v>
      </c>
      <c r="C247" s="48" t="s">
        <v>309</v>
      </c>
      <c r="D247" s="48" t="s">
        <v>88</v>
      </c>
      <c r="E247" s="48"/>
      <c r="F247" s="42">
        <f>F248</f>
        <v>29877.91</v>
      </c>
    </row>
    <row r="248" spans="1:8" x14ac:dyDescent="0.25">
      <c r="A248" s="9" t="s">
        <v>404</v>
      </c>
      <c r="B248" s="11" t="s">
        <v>49</v>
      </c>
      <c r="C248" s="48" t="s">
        <v>309</v>
      </c>
      <c r="D248" s="48" t="s">
        <v>88</v>
      </c>
      <c r="E248" s="48" t="s">
        <v>51</v>
      </c>
      <c r="F248" s="42">
        <f>F249</f>
        <v>29877.91</v>
      </c>
    </row>
    <row r="249" spans="1:8" x14ac:dyDescent="0.25">
      <c r="A249" s="9" t="s">
        <v>405</v>
      </c>
      <c r="B249" s="85" t="s">
        <v>70</v>
      </c>
      <c r="C249" s="48" t="s">
        <v>309</v>
      </c>
      <c r="D249" s="48" t="s">
        <v>88</v>
      </c>
      <c r="E249" s="48" t="s">
        <v>71</v>
      </c>
      <c r="F249" s="42">
        <v>29877.91</v>
      </c>
    </row>
    <row r="250" spans="1:8" s="60" customFormat="1" x14ac:dyDescent="0.25">
      <c r="A250" s="132" t="s">
        <v>75</v>
      </c>
      <c r="B250" s="133"/>
      <c r="C250" s="133"/>
      <c r="D250" s="133"/>
      <c r="E250" s="134"/>
      <c r="F250" s="59">
        <f>F10+F107+F125+F226+F58+F78+F52</f>
        <v>21493378.559999999</v>
      </c>
    </row>
    <row r="251" spans="1:8" x14ac:dyDescent="0.25">
      <c r="A251" s="61"/>
      <c r="B251" s="62"/>
      <c r="C251" s="63"/>
      <c r="D251" s="63"/>
      <c r="E251" s="63"/>
      <c r="F251" s="64"/>
      <c r="G251" s="65"/>
      <c r="H251" s="65"/>
    </row>
    <row r="252" spans="1:8" x14ac:dyDescent="0.25">
      <c r="A252" s="61"/>
      <c r="B252" s="62"/>
      <c r="C252" s="63"/>
      <c r="D252" s="63"/>
      <c r="E252" s="63"/>
      <c r="F252" s="64"/>
      <c r="G252" s="65"/>
      <c r="H252" s="65"/>
    </row>
    <row r="253" spans="1:8" x14ac:dyDescent="0.25">
      <c r="A253" s="61"/>
      <c r="B253" s="62"/>
      <c r="C253" s="63"/>
      <c r="D253" s="63"/>
      <c r="E253" s="63"/>
      <c r="F253" s="64"/>
      <c r="G253" s="65"/>
      <c r="H253" s="65"/>
    </row>
    <row r="254" spans="1:8" x14ac:dyDescent="0.25">
      <c r="A254" s="61"/>
      <c r="B254" s="62"/>
      <c r="C254" s="63"/>
      <c r="D254" s="63"/>
      <c r="E254" s="63"/>
      <c r="F254" s="64"/>
      <c r="G254" s="65"/>
      <c r="H254" s="65"/>
    </row>
    <row r="255" spans="1:8" x14ac:dyDescent="0.25">
      <c r="A255" s="61"/>
      <c r="B255" s="62"/>
      <c r="C255" s="63"/>
      <c r="D255" s="63"/>
      <c r="E255" s="63"/>
      <c r="F255" s="64"/>
      <c r="G255" s="65"/>
      <c r="H255" s="65"/>
    </row>
    <row r="256" spans="1:8" x14ac:dyDescent="0.25">
      <c r="A256" s="61"/>
      <c r="B256" s="62"/>
      <c r="C256" s="63"/>
      <c r="D256" s="63"/>
      <c r="E256" s="63"/>
      <c r="F256" s="64"/>
      <c r="G256" s="65"/>
      <c r="H256" s="65"/>
    </row>
    <row r="257" spans="1:8" x14ac:dyDescent="0.25">
      <c r="A257" s="61"/>
      <c r="B257" s="62"/>
      <c r="C257" s="63"/>
      <c r="D257" s="63"/>
      <c r="E257" s="63"/>
      <c r="F257" s="64"/>
      <c r="G257" s="65"/>
      <c r="H257" s="65"/>
    </row>
    <row r="258" spans="1:8" x14ac:dyDescent="0.25">
      <c r="A258" s="61"/>
      <c r="B258" s="62"/>
      <c r="C258" s="63"/>
      <c r="D258" s="63"/>
      <c r="E258" s="63"/>
      <c r="F258" s="64"/>
      <c r="G258" s="65"/>
      <c r="H258" s="65"/>
    </row>
    <row r="259" spans="1:8" x14ac:dyDescent="0.25">
      <c r="A259" s="61"/>
      <c r="B259" s="62"/>
      <c r="C259" s="63"/>
      <c r="D259" s="63"/>
      <c r="E259" s="63"/>
      <c r="F259" s="64"/>
      <c r="G259" s="65"/>
      <c r="H259" s="65"/>
    </row>
    <row r="260" spans="1:8" x14ac:dyDescent="0.25">
      <c r="A260" s="61"/>
      <c r="B260" s="62"/>
      <c r="C260" s="63"/>
      <c r="D260" s="63"/>
      <c r="E260" s="63"/>
      <c r="F260" s="64"/>
      <c r="G260" s="65"/>
      <c r="H260" s="65"/>
    </row>
    <row r="261" spans="1:8" x14ac:dyDescent="0.25">
      <c r="A261" s="61"/>
      <c r="B261" s="62"/>
      <c r="C261" s="63"/>
      <c r="D261" s="63"/>
      <c r="E261" s="63"/>
      <c r="F261" s="64"/>
      <c r="G261" s="65"/>
      <c r="H261" s="65"/>
    </row>
    <row r="262" spans="1:8" x14ac:dyDescent="0.25">
      <c r="A262" s="61"/>
      <c r="B262" s="62"/>
      <c r="C262" s="63"/>
      <c r="D262" s="63"/>
      <c r="E262" s="63"/>
      <c r="F262" s="64"/>
      <c r="G262" s="65"/>
      <c r="H262" s="65"/>
    </row>
    <row r="263" spans="1:8" x14ac:dyDescent="0.25">
      <c r="A263" s="61"/>
      <c r="B263" s="62"/>
      <c r="C263" s="63"/>
      <c r="D263" s="63"/>
      <c r="E263" s="63"/>
      <c r="F263" s="64"/>
      <c r="G263" s="65"/>
      <c r="H263" s="65"/>
    </row>
    <row r="264" spans="1:8" x14ac:dyDescent="0.25">
      <c r="A264" s="61"/>
      <c r="B264" s="62"/>
      <c r="C264" s="63"/>
      <c r="D264" s="63"/>
      <c r="E264" s="63"/>
      <c r="F264" s="64"/>
      <c r="G264" s="65"/>
      <c r="H264" s="65"/>
    </row>
    <row r="265" spans="1:8" x14ac:dyDescent="0.25">
      <c r="A265" s="61"/>
      <c r="B265" s="62"/>
      <c r="C265" s="63"/>
      <c r="D265" s="63"/>
      <c r="E265" s="63"/>
      <c r="F265" s="64"/>
      <c r="G265" s="65"/>
      <c r="H265" s="65"/>
    </row>
    <row r="266" spans="1:8" x14ac:dyDescent="0.25">
      <c r="A266" s="61"/>
      <c r="B266" s="62"/>
      <c r="C266" s="63"/>
      <c r="D266" s="63"/>
      <c r="E266" s="63"/>
      <c r="F266" s="64"/>
      <c r="G266" s="65"/>
      <c r="H266" s="65"/>
    </row>
    <row r="267" spans="1:8" x14ac:dyDescent="0.25">
      <c r="A267" s="61"/>
      <c r="B267" s="62"/>
      <c r="C267" s="63"/>
      <c r="D267" s="63"/>
      <c r="E267" s="63"/>
      <c r="F267" s="64"/>
      <c r="G267" s="65"/>
      <c r="H267" s="65"/>
    </row>
    <row r="268" spans="1:8" x14ac:dyDescent="0.25">
      <c r="A268" s="61"/>
      <c r="B268" s="62"/>
      <c r="C268" s="63"/>
      <c r="D268" s="63"/>
      <c r="E268" s="63"/>
      <c r="F268" s="64"/>
      <c r="G268" s="65"/>
      <c r="H268" s="65"/>
    </row>
    <row r="269" spans="1:8" x14ac:dyDescent="0.25">
      <c r="A269" s="61"/>
      <c r="B269" s="62"/>
      <c r="C269" s="63"/>
      <c r="D269" s="63"/>
      <c r="E269" s="63"/>
      <c r="F269" s="64"/>
      <c r="G269" s="65"/>
      <c r="H269" s="65"/>
    </row>
    <row r="270" spans="1:8" x14ac:dyDescent="0.25">
      <c r="A270" s="61"/>
      <c r="B270" s="62"/>
      <c r="C270" s="63"/>
      <c r="D270" s="63"/>
      <c r="E270" s="63"/>
      <c r="F270" s="64"/>
      <c r="G270" s="65"/>
      <c r="H270" s="65"/>
    </row>
    <row r="271" spans="1:8" x14ac:dyDescent="0.25">
      <c r="A271" s="61"/>
      <c r="B271" s="62"/>
      <c r="C271" s="63"/>
      <c r="D271" s="63"/>
      <c r="E271" s="63"/>
      <c r="F271" s="64"/>
      <c r="G271" s="65"/>
      <c r="H271" s="65"/>
    </row>
    <row r="272" spans="1:8" x14ac:dyDescent="0.25">
      <c r="A272" s="61"/>
      <c r="B272" s="62"/>
      <c r="C272" s="63"/>
      <c r="D272" s="63"/>
      <c r="E272" s="63"/>
      <c r="F272" s="64"/>
      <c r="G272" s="65"/>
      <c r="H272" s="65"/>
    </row>
    <row r="273" spans="1:8" x14ac:dyDescent="0.25">
      <c r="A273" s="61"/>
      <c r="B273" s="62"/>
      <c r="C273" s="63"/>
      <c r="D273" s="63"/>
      <c r="E273" s="63"/>
      <c r="F273" s="64"/>
      <c r="G273" s="65"/>
      <c r="H273" s="65"/>
    </row>
    <row r="274" spans="1:8" x14ac:dyDescent="0.25">
      <c r="A274" s="61"/>
      <c r="B274" s="62"/>
      <c r="C274" s="63"/>
      <c r="D274" s="63"/>
      <c r="E274" s="63"/>
      <c r="F274" s="64"/>
      <c r="G274" s="65"/>
      <c r="H274" s="65"/>
    </row>
    <row r="275" spans="1:8" x14ac:dyDescent="0.25">
      <c r="A275" s="61"/>
      <c r="B275" s="62"/>
      <c r="C275" s="63"/>
      <c r="D275" s="63"/>
      <c r="E275" s="63"/>
      <c r="F275" s="64"/>
      <c r="G275" s="65"/>
      <c r="H275" s="65"/>
    </row>
    <row r="276" spans="1:8" x14ac:dyDescent="0.25">
      <c r="A276" s="61"/>
      <c r="B276" s="62"/>
      <c r="C276" s="63"/>
      <c r="D276" s="63"/>
      <c r="E276" s="63"/>
      <c r="F276" s="64"/>
      <c r="G276" s="65"/>
      <c r="H276" s="65"/>
    </row>
    <row r="277" spans="1:8" x14ac:dyDescent="0.25">
      <c r="A277" s="61"/>
      <c r="B277" s="62"/>
      <c r="C277" s="63"/>
      <c r="D277" s="63"/>
      <c r="E277" s="63"/>
      <c r="F277" s="64"/>
      <c r="G277" s="65"/>
      <c r="H277" s="65"/>
    </row>
    <row r="278" spans="1:8" x14ac:dyDescent="0.25">
      <c r="A278" s="61"/>
      <c r="B278" s="62"/>
      <c r="C278" s="63"/>
      <c r="D278" s="63"/>
      <c r="E278" s="63"/>
      <c r="F278" s="64"/>
      <c r="G278" s="65"/>
      <c r="H278" s="65"/>
    </row>
    <row r="279" spans="1:8" x14ac:dyDescent="0.25">
      <c r="A279" s="61"/>
      <c r="B279" s="62"/>
      <c r="C279" s="63"/>
      <c r="D279" s="63"/>
      <c r="E279" s="63"/>
      <c r="F279" s="64"/>
      <c r="G279" s="65"/>
      <c r="H279" s="65"/>
    </row>
    <row r="280" spans="1:8" x14ac:dyDescent="0.25">
      <c r="A280" s="61"/>
      <c r="B280" s="62"/>
      <c r="C280" s="63"/>
      <c r="D280" s="63"/>
      <c r="E280" s="63"/>
      <c r="F280" s="64"/>
      <c r="G280" s="65"/>
      <c r="H280" s="65"/>
    </row>
    <row r="281" spans="1:8" x14ac:dyDescent="0.25">
      <c r="A281" s="61"/>
      <c r="B281" s="62"/>
      <c r="C281" s="63"/>
      <c r="D281" s="63"/>
      <c r="E281" s="63"/>
      <c r="F281" s="64"/>
      <c r="G281" s="65"/>
      <c r="H281" s="65"/>
    </row>
    <row r="282" spans="1:8" x14ac:dyDescent="0.25">
      <c r="A282" s="61"/>
      <c r="B282" s="62"/>
      <c r="C282" s="63"/>
      <c r="D282" s="63"/>
      <c r="E282" s="63"/>
      <c r="F282" s="64"/>
      <c r="G282" s="65"/>
      <c r="H282" s="65"/>
    </row>
    <row r="283" spans="1:8" x14ac:dyDescent="0.25">
      <c r="A283" s="61"/>
      <c r="B283" s="62"/>
      <c r="C283" s="63"/>
      <c r="D283" s="63"/>
      <c r="E283" s="63"/>
      <c r="F283" s="64"/>
      <c r="G283" s="65"/>
      <c r="H283" s="65"/>
    </row>
    <row r="284" spans="1:8" x14ac:dyDescent="0.25">
      <c r="A284" s="61"/>
      <c r="B284" s="62"/>
      <c r="C284" s="63"/>
      <c r="D284" s="63"/>
      <c r="E284" s="63"/>
      <c r="F284" s="64"/>
      <c r="G284" s="65"/>
      <c r="H284" s="65"/>
    </row>
    <row r="285" spans="1:8" x14ac:dyDescent="0.25">
      <c r="A285" s="61"/>
      <c r="B285" s="62"/>
      <c r="C285" s="63"/>
      <c r="D285" s="63"/>
      <c r="E285" s="63"/>
      <c r="F285" s="64"/>
      <c r="G285" s="65"/>
      <c r="H285" s="65"/>
    </row>
    <row r="286" spans="1:8" x14ac:dyDescent="0.25">
      <c r="A286" s="61"/>
      <c r="B286" s="62"/>
      <c r="C286" s="63"/>
      <c r="D286" s="63"/>
      <c r="E286" s="63"/>
      <c r="F286" s="64"/>
      <c r="G286" s="65"/>
      <c r="H286" s="65"/>
    </row>
    <row r="287" spans="1:8" x14ac:dyDescent="0.25">
      <c r="A287" s="61"/>
      <c r="B287" s="62"/>
      <c r="C287" s="63"/>
      <c r="D287" s="63"/>
      <c r="E287" s="63"/>
      <c r="F287" s="66"/>
      <c r="G287" s="65"/>
      <c r="H287" s="65"/>
    </row>
    <row r="288" spans="1:8" x14ac:dyDescent="0.25">
      <c r="A288" s="61"/>
      <c r="B288" s="62"/>
      <c r="C288" s="63"/>
      <c r="D288" s="63"/>
      <c r="E288" s="63"/>
      <c r="F288" s="66"/>
      <c r="G288" s="65"/>
      <c r="H288" s="65"/>
    </row>
    <row r="289" spans="1:8" x14ac:dyDescent="0.25">
      <c r="A289" s="61"/>
      <c r="B289" s="62"/>
      <c r="C289" s="63"/>
      <c r="D289" s="63"/>
      <c r="E289" s="63"/>
      <c r="F289" s="66"/>
      <c r="G289" s="65"/>
      <c r="H289" s="65"/>
    </row>
    <row r="290" spans="1:8" x14ac:dyDescent="0.25">
      <c r="A290" s="61"/>
      <c r="B290" s="62"/>
      <c r="C290" s="63"/>
      <c r="D290" s="63"/>
      <c r="E290" s="63"/>
      <c r="F290" s="66"/>
      <c r="G290" s="65"/>
      <c r="H290" s="65"/>
    </row>
    <row r="291" spans="1:8" x14ac:dyDescent="0.25">
      <c r="A291" s="61"/>
      <c r="B291" s="62"/>
      <c r="C291" s="63"/>
      <c r="D291" s="63"/>
      <c r="E291" s="63"/>
      <c r="F291" s="66"/>
      <c r="G291" s="65"/>
      <c r="H291" s="65"/>
    </row>
    <row r="292" spans="1:8" x14ac:dyDescent="0.25">
      <c r="A292" s="61"/>
      <c r="B292" s="62"/>
      <c r="C292" s="63"/>
      <c r="D292" s="63"/>
      <c r="E292" s="63"/>
      <c r="F292" s="66"/>
      <c r="G292" s="65"/>
      <c r="H292" s="65"/>
    </row>
    <row r="293" spans="1:8" x14ac:dyDescent="0.25">
      <c r="A293" s="61"/>
      <c r="B293" s="62"/>
      <c r="C293" s="63"/>
      <c r="D293" s="63"/>
      <c r="E293" s="63"/>
      <c r="F293" s="66"/>
      <c r="G293" s="65"/>
      <c r="H293" s="65"/>
    </row>
    <row r="294" spans="1:8" x14ac:dyDescent="0.25">
      <c r="A294" s="61"/>
      <c r="B294" s="62"/>
      <c r="C294" s="63"/>
      <c r="D294" s="63"/>
      <c r="E294" s="63"/>
      <c r="F294" s="66"/>
      <c r="G294" s="65"/>
      <c r="H294" s="65"/>
    </row>
    <row r="295" spans="1:8" x14ac:dyDescent="0.25">
      <c r="A295" s="61"/>
      <c r="B295" s="62"/>
      <c r="C295" s="63"/>
      <c r="D295" s="63"/>
      <c r="E295" s="63"/>
      <c r="F295" s="66"/>
      <c r="G295" s="65"/>
      <c r="H295" s="65"/>
    </row>
    <row r="296" spans="1:8" x14ac:dyDescent="0.25">
      <c r="A296" s="61"/>
      <c r="B296" s="62"/>
      <c r="C296" s="63"/>
      <c r="D296" s="63"/>
      <c r="E296" s="63"/>
      <c r="F296" s="66"/>
      <c r="G296" s="65"/>
      <c r="H296" s="65"/>
    </row>
    <row r="297" spans="1:8" x14ac:dyDescent="0.25">
      <c r="A297" s="61"/>
      <c r="B297" s="62"/>
      <c r="C297" s="63"/>
      <c r="D297" s="63"/>
      <c r="E297" s="63"/>
      <c r="F297" s="66"/>
      <c r="G297" s="65"/>
      <c r="H297" s="65"/>
    </row>
    <row r="298" spans="1:8" x14ac:dyDescent="0.25">
      <c r="A298" s="61"/>
      <c r="B298" s="62"/>
      <c r="C298" s="63"/>
      <c r="D298" s="63"/>
      <c r="E298" s="63"/>
      <c r="F298" s="66"/>
      <c r="G298" s="65"/>
      <c r="H298" s="65"/>
    </row>
    <row r="299" spans="1:8" x14ac:dyDescent="0.25">
      <c r="A299" s="61"/>
      <c r="B299" s="62"/>
      <c r="C299" s="63"/>
      <c r="D299" s="63"/>
      <c r="E299" s="63"/>
      <c r="F299" s="66"/>
      <c r="G299" s="65"/>
      <c r="H299" s="65"/>
    </row>
    <row r="300" spans="1:8" x14ac:dyDescent="0.25">
      <c r="A300" s="61"/>
      <c r="B300" s="62"/>
      <c r="C300" s="63"/>
      <c r="D300" s="63"/>
      <c r="E300" s="63"/>
      <c r="F300" s="66"/>
      <c r="G300" s="65"/>
      <c r="H300" s="65"/>
    </row>
    <row r="301" spans="1:8" x14ac:dyDescent="0.25">
      <c r="A301" s="61"/>
      <c r="B301" s="62"/>
      <c r="C301" s="63"/>
      <c r="D301" s="63"/>
      <c r="E301" s="63"/>
      <c r="F301" s="66"/>
      <c r="G301" s="65"/>
      <c r="H301" s="65"/>
    </row>
    <row r="302" spans="1:8" x14ac:dyDescent="0.25">
      <c r="A302" s="61"/>
      <c r="B302" s="62"/>
      <c r="C302" s="63"/>
      <c r="D302" s="63"/>
      <c r="E302" s="63"/>
      <c r="F302" s="66"/>
      <c r="G302" s="65"/>
      <c r="H302" s="65"/>
    </row>
    <row r="303" spans="1:8" x14ac:dyDescent="0.25">
      <c r="A303" s="61"/>
      <c r="B303" s="62"/>
      <c r="C303" s="63"/>
      <c r="D303" s="63"/>
      <c r="E303" s="63"/>
      <c r="F303" s="66"/>
      <c r="G303" s="65"/>
      <c r="H303" s="65"/>
    </row>
    <row r="304" spans="1:8" x14ac:dyDescent="0.25">
      <c r="A304" s="61"/>
      <c r="B304" s="62"/>
      <c r="C304" s="63"/>
      <c r="D304" s="63"/>
      <c r="E304" s="63"/>
      <c r="F304" s="66"/>
      <c r="G304" s="65"/>
      <c r="H304" s="65"/>
    </row>
    <row r="305" spans="1:8" x14ac:dyDescent="0.25">
      <c r="A305" s="61"/>
      <c r="B305" s="62"/>
      <c r="C305" s="63"/>
      <c r="D305" s="63"/>
      <c r="E305" s="63"/>
      <c r="F305" s="66"/>
      <c r="G305" s="65"/>
      <c r="H305" s="65"/>
    </row>
    <row r="306" spans="1:8" x14ac:dyDescent="0.25">
      <c r="A306" s="61"/>
      <c r="B306" s="62"/>
      <c r="C306" s="63"/>
      <c r="D306" s="63"/>
      <c r="E306" s="63"/>
      <c r="F306" s="66"/>
      <c r="G306" s="65"/>
      <c r="H306" s="65"/>
    </row>
    <row r="307" spans="1:8" x14ac:dyDescent="0.25">
      <c r="A307" s="61"/>
      <c r="B307" s="62"/>
      <c r="C307" s="63"/>
      <c r="D307" s="63"/>
      <c r="E307" s="63"/>
      <c r="F307" s="66"/>
      <c r="G307" s="65"/>
      <c r="H307" s="65"/>
    </row>
    <row r="308" spans="1:8" x14ac:dyDescent="0.25">
      <c r="A308" s="61"/>
      <c r="B308" s="62"/>
      <c r="C308" s="63"/>
      <c r="D308" s="63"/>
      <c r="E308" s="63"/>
      <c r="F308" s="66"/>
      <c r="G308" s="65"/>
      <c r="H308" s="65"/>
    </row>
    <row r="309" spans="1:8" x14ac:dyDescent="0.25">
      <c r="A309" s="61"/>
      <c r="B309" s="62"/>
      <c r="C309" s="63"/>
      <c r="D309" s="63"/>
      <c r="E309" s="63"/>
      <c r="F309" s="66"/>
      <c r="G309" s="65"/>
      <c r="H309" s="65"/>
    </row>
    <row r="310" spans="1:8" x14ac:dyDescent="0.25">
      <c r="A310" s="61"/>
      <c r="B310" s="62"/>
      <c r="C310" s="63"/>
      <c r="D310" s="63"/>
      <c r="E310" s="63"/>
      <c r="F310" s="66"/>
      <c r="G310" s="65"/>
      <c r="H310" s="65"/>
    </row>
    <row r="311" spans="1:8" x14ac:dyDescent="0.25">
      <c r="A311" s="61"/>
      <c r="B311" s="62"/>
      <c r="C311" s="63"/>
      <c r="D311" s="63"/>
      <c r="E311" s="63"/>
      <c r="F311" s="66"/>
      <c r="G311" s="65"/>
      <c r="H311" s="65"/>
    </row>
    <row r="312" spans="1:8" x14ac:dyDescent="0.25">
      <c r="A312" s="61"/>
      <c r="B312" s="62"/>
      <c r="C312" s="63"/>
      <c r="D312" s="63"/>
      <c r="E312" s="63"/>
      <c r="F312" s="66"/>
      <c r="G312" s="65"/>
      <c r="H312" s="65"/>
    </row>
    <row r="313" spans="1:8" x14ac:dyDescent="0.25">
      <c r="A313" s="61"/>
      <c r="B313" s="62"/>
      <c r="C313" s="63"/>
      <c r="D313" s="63"/>
      <c r="E313" s="63"/>
      <c r="F313" s="66"/>
      <c r="G313" s="65"/>
      <c r="H313" s="65"/>
    </row>
    <row r="314" spans="1:8" x14ac:dyDescent="0.25">
      <c r="A314" s="61"/>
      <c r="B314" s="62"/>
      <c r="C314" s="63"/>
      <c r="D314" s="63"/>
      <c r="E314" s="63"/>
      <c r="F314" s="66"/>
      <c r="G314" s="65"/>
      <c r="H314" s="65"/>
    </row>
    <row r="315" spans="1:8" x14ac:dyDescent="0.25">
      <c r="A315" s="61"/>
      <c r="B315" s="62"/>
      <c r="C315" s="63"/>
      <c r="D315" s="63"/>
      <c r="E315" s="63"/>
      <c r="F315" s="66"/>
      <c r="G315" s="65"/>
      <c r="H315" s="65"/>
    </row>
    <row r="316" spans="1:8" x14ac:dyDescent="0.25">
      <c r="A316" s="61"/>
      <c r="B316" s="62"/>
      <c r="C316" s="63"/>
      <c r="D316" s="63"/>
      <c r="E316" s="63"/>
      <c r="F316" s="66"/>
      <c r="G316" s="65"/>
      <c r="H316" s="65"/>
    </row>
    <row r="317" spans="1:8" x14ac:dyDescent="0.25">
      <c r="A317" s="61"/>
      <c r="B317" s="62"/>
      <c r="C317" s="63"/>
      <c r="D317" s="63"/>
      <c r="E317" s="63"/>
      <c r="F317" s="66"/>
      <c r="G317" s="65"/>
      <c r="H317" s="65"/>
    </row>
    <row r="318" spans="1:8" x14ac:dyDescent="0.25">
      <c r="A318" s="61"/>
      <c r="B318" s="62"/>
      <c r="C318" s="63"/>
      <c r="D318" s="63"/>
      <c r="E318" s="63"/>
      <c r="F318" s="66"/>
      <c r="G318" s="65"/>
      <c r="H318" s="65"/>
    </row>
    <row r="319" spans="1:8" x14ac:dyDescent="0.25">
      <c r="A319" s="61"/>
      <c r="B319" s="62"/>
      <c r="C319" s="63"/>
      <c r="D319" s="63"/>
      <c r="E319" s="63"/>
      <c r="F319" s="66"/>
      <c r="G319" s="65"/>
      <c r="H319" s="65"/>
    </row>
    <row r="320" spans="1:8" x14ac:dyDescent="0.25">
      <c r="A320" s="61"/>
      <c r="B320" s="62"/>
      <c r="C320" s="63"/>
      <c r="D320" s="63"/>
      <c r="E320" s="63"/>
      <c r="F320" s="66"/>
      <c r="G320" s="65"/>
      <c r="H320" s="65"/>
    </row>
    <row r="321" spans="1:8" x14ac:dyDescent="0.25">
      <c r="A321" s="61"/>
      <c r="B321" s="62"/>
      <c r="C321" s="63"/>
      <c r="D321" s="63"/>
      <c r="E321" s="63"/>
      <c r="F321" s="66"/>
      <c r="G321" s="65"/>
      <c r="H321" s="65"/>
    </row>
    <row r="322" spans="1:8" x14ac:dyDescent="0.25">
      <c r="A322" s="61"/>
      <c r="B322" s="62"/>
      <c r="C322" s="63"/>
      <c r="D322" s="63"/>
      <c r="E322" s="63"/>
      <c r="F322" s="66"/>
      <c r="G322" s="65"/>
      <c r="H322" s="65"/>
    </row>
    <row r="323" spans="1:8" x14ac:dyDescent="0.25">
      <c r="A323" s="61"/>
      <c r="B323" s="62"/>
      <c r="C323" s="63"/>
      <c r="D323" s="63"/>
      <c r="E323" s="63"/>
      <c r="F323" s="66"/>
      <c r="G323" s="65"/>
      <c r="H323" s="65"/>
    </row>
    <row r="324" spans="1:8" x14ac:dyDescent="0.25">
      <c r="A324" s="61"/>
      <c r="B324" s="62"/>
      <c r="C324" s="63"/>
      <c r="D324" s="63"/>
      <c r="E324" s="63"/>
      <c r="F324" s="66"/>
      <c r="G324" s="65"/>
      <c r="H324" s="65"/>
    </row>
    <row r="325" spans="1:8" x14ac:dyDescent="0.25">
      <c r="A325" s="61"/>
      <c r="B325" s="62"/>
      <c r="C325" s="63"/>
      <c r="D325" s="63"/>
      <c r="E325" s="63"/>
      <c r="F325" s="66"/>
      <c r="G325" s="65"/>
      <c r="H325" s="65"/>
    </row>
    <row r="326" spans="1:8" x14ac:dyDescent="0.25">
      <c r="A326" s="61"/>
      <c r="B326" s="62"/>
      <c r="C326" s="63"/>
      <c r="D326" s="63"/>
      <c r="E326" s="63"/>
      <c r="F326" s="66"/>
      <c r="G326" s="65"/>
      <c r="H326" s="65"/>
    </row>
    <row r="327" spans="1:8" x14ac:dyDescent="0.25">
      <c r="A327" s="61"/>
      <c r="B327" s="62"/>
      <c r="C327" s="63"/>
      <c r="D327" s="63"/>
      <c r="E327" s="63"/>
      <c r="F327" s="66"/>
      <c r="G327" s="65"/>
      <c r="H327" s="65"/>
    </row>
    <row r="328" spans="1:8" x14ac:dyDescent="0.25">
      <c r="A328" s="61"/>
      <c r="B328" s="62"/>
      <c r="C328" s="63"/>
      <c r="D328" s="63"/>
      <c r="E328" s="63"/>
      <c r="F328" s="66"/>
      <c r="G328" s="65"/>
      <c r="H328" s="65"/>
    </row>
    <row r="329" spans="1:8" x14ac:dyDescent="0.25">
      <c r="A329" s="61"/>
      <c r="B329" s="62"/>
      <c r="C329" s="63"/>
      <c r="D329" s="63"/>
      <c r="E329" s="63"/>
      <c r="F329" s="66"/>
      <c r="G329" s="65"/>
      <c r="H329" s="65"/>
    </row>
    <row r="330" spans="1:8" x14ac:dyDescent="0.25">
      <c r="A330" s="61"/>
      <c r="B330" s="62"/>
      <c r="C330" s="63"/>
      <c r="D330" s="63"/>
      <c r="E330" s="63"/>
      <c r="F330" s="66"/>
      <c r="G330" s="65"/>
      <c r="H330" s="65"/>
    </row>
    <row r="331" spans="1:8" x14ac:dyDescent="0.25">
      <c r="A331" s="61"/>
      <c r="B331" s="62"/>
      <c r="C331" s="63"/>
      <c r="D331" s="63"/>
      <c r="E331" s="63"/>
      <c r="F331" s="66"/>
      <c r="G331" s="65"/>
      <c r="H331" s="65"/>
    </row>
    <row r="332" spans="1:8" x14ac:dyDescent="0.25">
      <c r="A332" s="61"/>
      <c r="B332" s="62"/>
      <c r="C332" s="63"/>
      <c r="D332" s="63"/>
      <c r="E332" s="63"/>
      <c r="F332" s="66"/>
      <c r="G332" s="65"/>
      <c r="H332" s="65"/>
    </row>
    <row r="333" spans="1:8" x14ac:dyDescent="0.25">
      <c r="A333" s="61"/>
      <c r="B333" s="62"/>
      <c r="C333" s="63"/>
      <c r="D333" s="63"/>
      <c r="E333" s="63"/>
      <c r="F333" s="66"/>
      <c r="G333" s="65"/>
      <c r="H333" s="65"/>
    </row>
    <row r="334" spans="1:8" x14ac:dyDescent="0.25">
      <c r="A334" s="61"/>
      <c r="B334" s="62"/>
      <c r="C334" s="63"/>
      <c r="D334" s="63"/>
      <c r="E334" s="63"/>
      <c r="F334" s="66"/>
      <c r="G334" s="65"/>
      <c r="H334" s="65"/>
    </row>
    <row r="335" spans="1:8" x14ac:dyDescent="0.25">
      <c r="A335" s="61"/>
      <c r="B335" s="62"/>
      <c r="C335" s="63"/>
      <c r="D335" s="63"/>
      <c r="E335" s="63"/>
      <c r="F335" s="66"/>
      <c r="G335" s="65"/>
      <c r="H335" s="65"/>
    </row>
    <row r="336" spans="1:8" x14ac:dyDescent="0.25">
      <c r="A336" s="61"/>
      <c r="B336" s="62"/>
      <c r="C336" s="63"/>
      <c r="D336" s="63"/>
      <c r="E336" s="63"/>
      <c r="F336" s="66"/>
      <c r="G336" s="65"/>
      <c r="H336" s="65"/>
    </row>
    <row r="337" spans="1:8" x14ac:dyDescent="0.25">
      <c r="A337" s="61"/>
      <c r="B337" s="62"/>
      <c r="C337" s="63"/>
      <c r="D337" s="63"/>
      <c r="E337" s="63"/>
      <c r="F337" s="66"/>
      <c r="G337" s="65"/>
      <c r="H337" s="65"/>
    </row>
    <row r="338" spans="1:8" x14ac:dyDescent="0.25">
      <c r="A338" s="61"/>
      <c r="B338" s="62"/>
      <c r="C338" s="63"/>
      <c r="D338" s="63"/>
      <c r="E338" s="63"/>
      <c r="F338" s="66"/>
      <c r="G338" s="65"/>
      <c r="H338" s="65"/>
    </row>
    <row r="339" spans="1:8" x14ac:dyDescent="0.25">
      <c r="A339" s="61"/>
      <c r="B339" s="62"/>
      <c r="C339" s="63"/>
      <c r="D339" s="63"/>
      <c r="E339" s="63"/>
      <c r="F339" s="66"/>
      <c r="G339" s="65"/>
      <c r="H339" s="65"/>
    </row>
    <row r="340" spans="1:8" x14ac:dyDescent="0.25">
      <c r="A340" s="61"/>
      <c r="B340" s="62"/>
      <c r="C340" s="63"/>
      <c r="D340" s="63"/>
      <c r="E340" s="63"/>
      <c r="F340" s="66"/>
      <c r="G340" s="65"/>
      <c r="H340" s="65"/>
    </row>
    <row r="341" spans="1:8" x14ac:dyDescent="0.25">
      <c r="A341" s="61"/>
      <c r="B341" s="62"/>
      <c r="C341" s="63"/>
      <c r="D341" s="63"/>
      <c r="E341" s="63"/>
      <c r="F341" s="66"/>
      <c r="G341" s="65"/>
      <c r="H341" s="65"/>
    </row>
    <row r="342" spans="1:8" x14ac:dyDescent="0.25">
      <c r="A342" s="61"/>
      <c r="B342" s="62"/>
      <c r="C342" s="63"/>
      <c r="D342" s="63"/>
      <c r="E342" s="63"/>
      <c r="F342" s="66"/>
      <c r="G342" s="65"/>
      <c r="H342" s="65"/>
    </row>
    <row r="343" spans="1:8" x14ac:dyDescent="0.25">
      <c r="A343" s="61"/>
      <c r="B343" s="62"/>
      <c r="C343" s="63"/>
      <c r="D343" s="63"/>
      <c r="E343" s="63"/>
      <c r="F343" s="66"/>
      <c r="G343" s="65"/>
      <c r="H343" s="65"/>
    </row>
    <row r="344" spans="1:8" x14ac:dyDescent="0.25">
      <c r="A344" s="61"/>
      <c r="B344" s="62"/>
      <c r="C344" s="63"/>
      <c r="D344" s="63"/>
      <c r="E344" s="63"/>
      <c r="F344" s="66"/>
      <c r="G344" s="65"/>
      <c r="H344" s="65"/>
    </row>
    <row r="345" spans="1:8" x14ac:dyDescent="0.25">
      <c r="A345" s="61"/>
      <c r="B345" s="62"/>
      <c r="C345" s="63"/>
      <c r="D345" s="63"/>
      <c r="E345" s="63"/>
      <c r="F345" s="66"/>
      <c r="G345" s="65"/>
      <c r="H345" s="65"/>
    </row>
    <row r="346" spans="1:8" x14ac:dyDescent="0.25">
      <c r="A346" s="61"/>
      <c r="B346" s="62"/>
      <c r="C346" s="63"/>
      <c r="D346" s="63"/>
      <c r="E346" s="63"/>
      <c r="F346" s="66"/>
      <c r="G346" s="65"/>
      <c r="H346" s="65"/>
    </row>
    <row r="347" spans="1:8" x14ac:dyDescent="0.25">
      <c r="A347" s="61"/>
      <c r="B347" s="62"/>
      <c r="C347" s="63"/>
      <c r="D347" s="63"/>
      <c r="E347" s="63"/>
      <c r="F347" s="66"/>
      <c r="G347" s="65"/>
      <c r="H347" s="65"/>
    </row>
    <row r="348" spans="1:8" x14ac:dyDescent="0.25">
      <c r="A348" s="61"/>
      <c r="B348" s="62"/>
      <c r="C348" s="63"/>
      <c r="D348" s="63"/>
      <c r="E348" s="63"/>
      <c r="F348" s="66"/>
      <c r="G348" s="65"/>
      <c r="H348" s="65"/>
    </row>
    <row r="349" spans="1:8" x14ac:dyDescent="0.25">
      <c r="A349" s="61"/>
      <c r="B349" s="62"/>
      <c r="C349" s="63"/>
      <c r="D349" s="63"/>
      <c r="E349" s="63"/>
      <c r="F349" s="66"/>
      <c r="G349" s="65"/>
      <c r="H349" s="65"/>
    </row>
    <row r="350" spans="1:8" x14ac:dyDescent="0.25">
      <c r="A350" s="61"/>
      <c r="B350" s="62"/>
      <c r="C350" s="63"/>
      <c r="D350" s="63"/>
      <c r="E350" s="63"/>
      <c r="F350" s="66"/>
      <c r="G350" s="65"/>
      <c r="H350" s="65"/>
    </row>
    <row r="351" spans="1:8" x14ac:dyDescent="0.25">
      <c r="A351" s="61"/>
      <c r="B351" s="62"/>
      <c r="C351" s="63"/>
      <c r="D351" s="63"/>
      <c r="E351" s="63"/>
      <c r="F351" s="66"/>
      <c r="G351" s="65"/>
      <c r="H351" s="65"/>
    </row>
    <row r="352" spans="1:8" x14ac:dyDescent="0.25">
      <c r="A352" s="61"/>
      <c r="B352" s="62"/>
      <c r="C352" s="63"/>
      <c r="D352" s="63"/>
      <c r="E352" s="63"/>
      <c r="F352" s="66"/>
      <c r="G352" s="65"/>
      <c r="H352" s="65"/>
    </row>
    <row r="353" spans="1:8" x14ac:dyDescent="0.25">
      <c r="A353" s="61"/>
      <c r="B353" s="62"/>
      <c r="C353" s="63"/>
      <c r="D353" s="63"/>
      <c r="E353" s="63"/>
      <c r="F353" s="66"/>
      <c r="G353" s="65"/>
      <c r="H353" s="65"/>
    </row>
    <row r="354" spans="1:8" x14ac:dyDescent="0.25">
      <c r="A354" s="61"/>
      <c r="B354" s="62"/>
      <c r="C354" s="63"/>
      <c r="D354" s="63"/>
      <c r="E354" s="63"/>
      <c r="F354" s="66"/>
      <c r="G354" s="65"/>
      <c r="H354" s="65"/>
    </row>
    <row r="355" spans="1:8" x14ac:dyDescent="0.25">
      <c r="A355" s="61"/>
      <c r="B355" s="62"/>
      <c r="C355" s="63"/>
      <c r="D355" s="63"/>
      <c r="E355" s="63"/>
      <c r="F355" s="66"/>
      <c r="G355" s="65"/>
      <c r="H355" s="65"/>
    </row>
    <row r="356" spans="1:8" x14ac:dyDescent="0.25">
      <c r="A356" s="61"/>
      <c r="B356" s="62"/>
      <c r="C356" s="63"/>
      <c r="D356" s="63"/>
      <c r="E356" s="63"/>
      <c r="F356" s="66"/>
      <c r="G356" s="65"/>
      <c r="H356" s="65"/>
    </row>
    <row r="357" spans="1:8" x14ac:dyDescent="0.25">
      <c r="A357" s="61"/>
      <c r="B357" s="62"/>
      <c r="C357" s="63"/>
      <c r="D357" s="63"/>
      <c r="E357" s="63"/>
      <c r="F357" s="66"/>
      <c r="G357" s="65"/>
      <c r="H357" s="65"/>
    </row>
    <row r="358" spans="1:8" x14ac:dyDescent="0.25">
      <c r="A358" s="61"/>
      <c r="B358" s="62"/>
      <c r="C358" s="63"/>
      <c r="D358" s="63"/>
      <c r="E358" s="63"/>
      <c r="F358" s="66"/>
      <c r="G358" s="65"/>
      <c r="H358" s="65"/>
    </row>
    <row r="359" spans="1:8" x14ac:dyDescent="0.25">
      <c r="A359" s="61"/>
      <c r="B359" s="62"/>
      <c r="C359" s="63"/>
      <c r="D359" s="63"/>
      <c r="E359" s="63"/>
      <c r="F359" s="66"/>
      <c r="G359" s="65"/>
      <c r="H359" s="65"/>
    </row>
    <row r="360" spans="1:8" x14ac:dyDescent="0.25">
      <c r="A360" s="61"/>
      <c r="B360" s="62"/>
      <c r="C360" s="63"/>
      <c r="D360" s="63"/>
      <c r="E360" s="63"/>
      <c r="F360" s="66"/>
      <c r="G360" s="65"/>
      <c r="H360" s="65"/>
    </row>
    <row r="361" spans="1:8" x14ac:dyDescent="0.25">
      <c r="A361" s="61"/>
      <c r="B361" s="62"/>
      <c r="C361" s="63"/>
      <c r="D361" s="63"/>
      <c r="E361" s="63"/>
      <c r="F361" s="66"/>
      <c r="G361" s="65"/>
      <c r="H361" s="65"/>
    </row>
    <row r="362" spans="1:8" x14ac:dyDescent="0.25">
      <c r="A362" s="61"/>
      <c r="B362" s="62"/>
      <c r="C362" s="63"/>
      <c r="D362" s="63"/>
      <c r="E362" s="63"/>
      <c r="F362" s="66"/>
      <c r="G362" s="65"/>
      <c r="H362" s="65"/>
    </row>
    <row r="363" spans="1:8" x14ac:dyDescent="0.25">
      <c r="A363" s="61"/>
      <c r="B363" s="62"/>
      <c r="C363" s="63"/>
      <c r="D363" s="63"/>
      <c r="E363" s="63"/>
      <c r="F363" s="66"/>
      <c r="G363" s="65"/>
      <c r="H363" s="65"/>
    </row>
    <row r="364" spans="1:8" x14ac:dyDescent="0.25">
      <c r="A364" s="61"/>
      <c r="B364" s="62"/>
      <c r="C364" s="63"/>
      <c r="D364" s="63"/>
      <c r="E364" s="63"/>
      <c r="F364" s="66"/>
      <c r="G364" s="65"/>
      <c r="H364" s="65"/>
    </row>
    <row r="365" spans="1:8" x14ac:dyDescent="0.25">
      <c r="A365" s="61"/>
      <c r="B365" s="62"/>
      <c r="C365" s="63"/>
      <c r="D365" s="63"/>
      <c r="E365" s="63"/>
      <c r="F365" s="66"/>
      <c r="G365" s="65"/>
      <c r="H365" s="65"/>
    </row>
    <row r="366" spans="1:8" x14ac:dyDescent="0.25">
      <c r="A366" s="61"/>
      <c r="B366" s="62"/>
      <c r="C366" s="63"/>
      <c r="D366" s="63"/>
      <c r="E366" s="63"/>
      <c r="F366" s="66"/>
      <c r="G366" s="65"/>
      <c r="H366" s="65"/>
    </row>
    <row r="367" spans="1:8" x14ac:dyDescent="0.25">
      <c r="A367" s="61"/>
      <c r="B367" s="62"/>
      <c r="C367" s="63"/>
      <c r="D367" s="63"/>
      <c r="E367" s="63"/>
      <c r="F367" s="66"/>
      <c r="G367" s="65"/>
      <c r="H367" s="65"/>
    </row>
    <row r="368" spans="1:8" x14ac:dyDescent="0.25">
      <c r="A368" s="61"/>
      <c r="B368" s="62"/>
      <c r="C368" s="63"/>
      <c r="D368" s="63"/>
      <c r="E368" s="63"/>
      <c r="F368" s="66"/>
      <c r="G368" s="65"/>
      <c r="H368" s="65"/>
    </row>
    <row r="369" spans="1:8" x14ac:dyDescent="0.25">
      <c r="A369" s="61"/>
      <c r="B369" s="62"/>
      <c r="C369" s="63"/>
      <c r="D369" s="63"/>
      <c r="E369" s="63"/>
      <c r="F369" s="66"/>
      <c r="G369" s="65"/>
      <c r="H369" s="65"/>
    </row>
    <row r="370" spans="1:8" x14ac:dyDescent="0.25">
      <c r="A370" s="61"/>
      <c r="B370" s="62"/>
      <c r="C370" s="63"/>
      <c r="D370" s="63"/>
      <c r="E370" s="63"/>
      <c r="F370" s="65"/>
      <c r="G370" s="65"/>
      <c r="H370" s="65"/>
    </row>
    <row r="371" spans="1:8" x14ac:dyDescent="0.25">
      <c r="A371" s="61"/>
      <c r="B371" s="62"/>
      <c r="C371" s="63"/>
      <c r="D371" s="63"/>
      <c r="E371" s="63"/>
      <c r="F371" s="65"/>
      <c r="G371" s="65"/>
      <c r="H371" s="65"/>
    </row>
    <row r="372" spans="1:8" x14ac:dyDescent="0.25">
      <c r="A372" s="61"/>
      <c r="B372" s="62"/>
      <c r="C372" s="63"/>
      <c r="D372" s="63"/>
      <c r="E372" s="63"/>
      <c r="F372" s="65"/>
      <c r="G372" s="65"/>
      <c r="H372" s="65"/>
    </row>
    <row r="373" spans="1:8" x14ac:dyDescent="0.25">
      <c r="A373" s="61"/>
      <c r="B373" s="62"/>
      <c r="C373" s="63"/>
      <c r="D373" s="63"/>
      <c r="E373" s="63"/>
      <c r="F373" s="65"/>
      <c r="G373" s="65"/>
      <c r="H373" s="65"/>
    </row>
    <row r="374" spans="1:8" x14ac:dyDescent="0.25">
      <c r="A374" s="61"/>
      <c r="B374" s="62"/>
      <c r="C374" s="63"/>
      <c r="D374" s="63"/>
      <c r="E374" s="63"/>
      <c r="F374" s="65"/>
      <c r="G374" s="65"/>
      <c r="H374" s="65"/>
    </row>
    <row r="375" spans="1:8" x14ac:dyDescent="0.25">
      <c r="A375" s="61"/>
      <c r="B375" s="62"/>
      <c r="C375" s="63"/>
      <c r="D375" s="63"/>
      <c r="E375" s="63"/>
      <c r="F375" s="65"/>
      <c r="G375" s="65"/>
      <c r="H375" s="65"/>
    </row>
    <row r="376" spans="1:8" x14ac:dyDescent="0.25">
      <c r="A376" s="61"/>
      <c r="B376" s="62"/>
      <c r="C376" s="63"/>
      <c r="D376" s="63"/>
      <c r="E376" s="63"/>
      <c r="F376" s="65"/>
      <c r="G376" s="65"/>
      <c r="H376" s="65"/>
    </row>
    <row r="377" spans="1:8" x14ac:dyDescent="0.25">
      <c r="A377" s="61"/>
      <c r="B377" s="62"/>
      <c r="C377" s="63"/>
      <c r="D377" s="63"/>
      <c r="E377" s="63"/>
      <c r="F377" s="65"/>
      <c r="G377" s="65"/>
      <c r="H377" s="65"/>
    </row>
    <row r="378" spans="1:8" x14ac:dyDescent="0.25">
      <c r="A378" s="61"/>
      <c r="B378" s="62"/>
      <c r="C378" s="63"/>
      <c r="D378" s="63"/>
      <c r="E378" s="63"/>
      <c r="F378" s="65"/>
      <c r="G378" s="65"/>
      <c r="H378" s="65"/>
    </row>
    <row r="379" spans="1:8" x14ac:dyDescent="0.25">
      <c r="A379" s="61"/>
      <c r="B379" s="62"/>
      <c r="C379" s="63"/>
      <c r="D379" s="63"/>
      <c r="E379" s="63"/>
      <c r="F379" s="65"/>
      <c r="G379" s="65"/>
      <c r="H379" s="65"/>
    </row>
    <row r="380" spans="1:8" x14ac:dyDescent="0.25">
      <c r="A380" s="61"/>
      <c r="B380" s="62"/>
      <c r="C380" s="63"/>
      <c r="D380" s="63"/>
      <c r="E380" s="63"/>
      <c r="F380" s="65"/>
      <c r="G380" s="65"/>
      <c r="H380" s="65"/>
    </row>
    <row r="381" spans="1:8" x14ac:dyDescent="0.25">
      <c r="A381" s="61"/>
      <c r="B381" s="62"/>
      <c r="C381" s="63"/>
      <c r="D381" s="63"/>
      <c r="E381" s="63"/>
      <c r="F381" s="65"/>
      <c r="G381" s="65"/>
      <c r="H381" s="65"/>
    </row>
    <row r="382" spans="1:8" x14ac:dyDescent="0.25">
      <c r="A382" s="61"/>
      <c r="B382" s="62"/>
      <c r="C382" s="63"/>
      <c r="D382" s="63"/>
      <c r="E382" s="63"/>
      <c r="F382" s="65"/>
      <c r="G382" s="65"/>
      <c r="H382" s="65"/>
    </row>
    <row r="383" spans="1:8" x14ac:dyDescent="0.25">
      <c r="A383" s="61"/>
      <c r="B383" s="62"/>
      <c r="C383" s="63"/>
      <c r="D383" s="63"/>
      <c r="E383" s="63"/>
      <c r="F383" s="65"/>
      <c r="G383" s="65"/>
      <c r="H383" s="65"/>
    </row>
    <row r="384" spans="1:8" x14ac:dyDescent="0.25">
      <c r="A384" s="61"/>
      <c r="B384" s="62"/>
      <c r="C384" s="63"/>
      <c r="D384" s="63"/>
      <c r="E384" s="63"/>
      <c r="F384" s="65"/>
      <c r="G384" s="65"/>
      <c r="H384" s="65"/>
    </row>
    <row r="385" spans="1:8" x14ac:dyDescent="0.25">
      <c r="A385" s="61"/>
      <c r="B385" s="62"/>
      <c r="C385" s="63"/>
      <c r="D385" s="63"/>
      <c r="E385" s="63"/>
      <c r="F385" s="65"/>
      <c r="G385" s="65"/>
      <c r="H385" s="65"/>
    </row>
    <row r="386" spans="1:8" x14ac:dyDescent="0.25">
      <c r="A386" s="61"/>
      <c r="B386" s="62"/>
      <c r="C386" s="63"/>
      <c r="D386" s="63"/>
      <c r="E386" s="63"/>
      <c r="F386" s="65"/>
      <c r="G386" s="65"/>
      <c r="H386" s="65"/>
    </row>
    <row r="387" spans="1:8" x14ac:dyDescent="0.25">
      <c r="A387" s="61"/>
      <c r="B387" s="62"/>
      <c r="C387" s="63"/>
      <c r="D387" s="63"/>
      <c r="E387" s="63"/>
      <c r="F387" s="65"/>
      <c r="G387" s="65"/>
      <c r="H387" s="65"/>
    </row>
    <row r="388" spans="1:8" x14ac:dyDescent="0.25">
      <c r="A388" s="61"/>
      <c r="B388" s="62"/>
      <c r="C388" s="63"/>
      <c r="D388" s="63"/>
      <c r="E388" s="63"/>
      <c r="F388" s="65"/>
      <c r="G388" s="65"/>
      <c r="H388" s="65"/>
    </row>
    <row r="389" spans="1:8" x14ac:dyDescent="0.25">
      <c r="A389" s="61"/>
      <c r="B389" s="62"/>
      <c r="C389" s="63"/>
      <c r="D389" s="63"/>
      <c r="E389" s="63"/>
      <c r="F389" s="65"/>
      <c r="G389" s="65"/>
      <c r="H389" s="65"/>
    </row>
    <row r="390" spans="1:8" x14ac:dyDescent="0.25">
      <c r="A390" s="61"/>
      <c r="B390" s="62"/>
      <c r="C390" s="63"/>
      <c r="D390" s="63"/>
      <c r="E390" s="63"/>
      <c r="F390" s="65"/>
      <c r="G390" s="65"/>
      <c r="H390" s="65"/>
    </row>
    <row r="391" spans="1:8" x14ac:dyDescent="0.25">
      <c r="A391" s="61"/>
      <c r="B391" s="62"/>
      <c r="C391" s="63"/>
      <c r="D391" s="63"/>
      <c r="E391" s="63"/>
      <c r="F391" s="65"/>
      <c r="G391" s="65"/>
      <c r="H391" s="65"/>
    </row>
    <row r="392" spans="1:8" x14ac:dyDescent="0.25">
      <c r="A392" s="61"/>
      <c r="B392" s="62"/>
      <c r="C392" s="63"/>
      <c r="D392" s="63"/>
      <c r="E392" s="63"/>
      <c r="F392" s="65"/>
      <c r="G392" s="65"/>
      <c r="H392" s="65"/>
    </row>
    <row r="393" spans="1:8" x14ac:dyDescent="0.25">
      <c r="A393" s="61"/>
      <c r="B393" s="62"/>
      <c r="C393" s="63"/>
      <c r="D393" s="63"/>
      <c r="E393" s="63"/>
      <c r="F393" s="65"/>
      <c r="G393" s="65"/>
      <c r="H393" s="65"/>
    </row>
    <row r="394" spans="1:8" x14ac:dyDescent="0.25">
      <c r="A394" s="61"/>
      <c r="B394" s="62"/>
      <c r="C394" s="63"/>
      <c r="D394" s="63"/>
      <c r="E394" s="63"/>
      <c r="F394" s="65"/>
      <c r="G394" s="65"/>
      <c r="H394" s="65"/>
    </row>
    <row r="395" spans="1:8" x14ac:dyDescent="0.25">
      <c r="A395" s="61"/>
      <c r="B395" s="62"/>
      <c r="C395" s="63"/>
      <c r="D395" s="63"/>
      <c r="E395" s="63"/>
      <c r="F395" s="65"/>
      <c r="G395" s="65"/>
      <c r="H395" s="65"/>
    </row>
    <row r="396" spans="1:8" x14ac:dyDescent="0.25">
      <c r="A396" s="61"/>
      <c r="B396" s="62"/>
      <c r="C396" s="63"/>
      <c r="D396" s="63"/>
      <c r="E396" s="63"/>
      <c r="F396" s="65"/>
      <c r="G396" s="65"/>
      <c r="H396" s="65"/>
    </row>
    <row r="397" spans="1:8" x14ac:dyDescent="0.25">
      <c r="A397" s="61"/>
      <c r="B397" s="62"/>
      <c r="C397" s="63"/>
      <c r="D397" s="63"/>
      <c r="E397" s="63"/>
      <c r="F397" s="65"/>
      <c r="G397" s="65"/>
      <c r="H397" s="65"/>
    </row>
    <row r="398" spans="1:8" x14ac:dyDescent="0.25">
      <c r="A398" s="61"/>
      <c r="B398" s="62"/>
      <c r="C398" s="63"/>
      <c r="D398" s="63"/>
      <c r="E398" s="63"/>
      <c r="F398" s="65"/>
      <c r="G398" s="65"/>
      <c r="H398" s="65"/>
    </row>
    <row r="399" spans="1:8" x14ac:dyDescent="0.25">
      <c r="A399" s="61"/>
      <c r="B399" s="62"/>
      <c r="C399" s="63"/>
      <c r="D399" s="63"/>
      <c r="E399" s="63"/>
      <c r="F399" s="65"/>
      <c r="G399" s="65"/>
      <c r="H399" s="65"/>
    </row>
    <row r="400" spans="1:8" x14ac:dyDescent="0.25">
      <c r="A400" s="61"/>
      <c r="B400" s="62"/>
      <c r="C400" s="63"/>
      <c r="D400" s="63"/>
      <c r="E400" s="63"/>
      <c r="F400" s="65"/>
      <c r="G400" s="65"/>
      <c r="H400" s="65"/>
    </row>
    <row r="401" spans="1:8" x14ac:dyDescent="0.25">
      <c r="A401" s="61"/>
      <c r="B401" s="62"/>
      <c r="C401" s="63"/>
      <c r="D401" s="63"/>
      <c r="E401" s="63"/>
      <c r="F401" s="65"/>
      <c r="G401" s="65"/>
      <c r="H401" s="65"/>
    </row>
    <row r="402" spans="1:8" x14ac:dyDescent="0.25">
      <c r="A402" s="61"/>
      <c r="B402" s="62"/>
      <c r="C402" s="63"/>
      <c r="D402" s="63"/>
      <c r="E402" s="63"/>
      <c r="F402" s="65"/>
      <c r="G402" s="65"/>
      <c r="H402" s="65"/>
    </row>
    <row r="403" spans="1:8" x14ac:dyDescent="0.25">
      <c r="A403" s="61"/>
      <c r="B403" s="62"/>
      <c r="C403" s="63"/>
      <c r="D403" s="63"/>
      <c r="E403" s="63"/>
      <c r="F403" s="65"/>
      <c r="G403" s="65"/>
      <c r="H403" s="65"/>
    </row>
    <row r="404" spans="1:8" x14ac:dyDescent="0.25">
      <c r="A404" s="61"/>
      <c r="B404" s="62"/>
      <c r="C404" s="63"/>
      <c r="D404" s="63"/>
      <c r="E404" s="63"/>
      <c r="F404" s="65"/>
      <c r="G404" s="65"/>
      <c r="H404" s="65"/>
    </row>
    <row r="405" spans="1:8" x14ac:dyDescent="0.25">
      <c r="A405" s="61"/>
      <c r="B405" s="62"/>
      <c r="C405" s="63"/>
      <c r="D405" s="63"/>
      <c r="E405" s="63"/>
      <c r="F405" s="65"/>
      <c r="G405" s="65"/>
      <c r="H405" s="65"/>
    </row>
    <row r="406" spans="1:8" x14ac:dyDescent="0.25">
      <c r="A406" s="61"/>
      <c r="B406" s="62"/>
      <c r="C406" s="67"/>
      <c r="D406" s="67"/>
      <c r="E406" s="67"/>
      <c r="F406" s="65"/>
      <c r="G406" s="65"/>
      <c r="H406" s="65"/>
    </row>
    <row r="407" spans="1:8" x14ac:dyDescent="0.25">
      <c r="A407" s="61"/>
      <c r="B407" s="62"/>
      <c r="C407" s="67"/>
      <c r="D407" s="67"/>
      <c r="E407" s="67"/>
      <c r="F407" s="65"/>
      <c r="G407" s="65"/>
      <c r="H407" s="65"/>
    </row>
    <row r="408" spans="1:8" x14ac:dyDescent="0.25">
      <c r="A408" s="61"/>
      <c r="B408" s="62"/>
      <c r="C408" s="67"/>
      <c r="D408" s="67"/>
      <c r="E408" s="67"/>
      <c r="F408" s="65"/>
      <c r="G408" s="65"/>
      <c r="H408" s="65"/>
    </row>
    <row r="409" spans="1:8" x14ac:dyDescent="0.25">
      <c r="A409" s="61"/>
      <c r="B409" s="62"/>
      <c r="C409" s="67"/>
      <c r="D409" s="67"/>
      <c r="E409" s="67"/>
      <c r="F409" s="65"/>
      <c r="G409" s="65"/>
      <c r="H409" s="65"/>
    </row>
    <row r="410" spans="1:8" x14ac:dyDescent="0.25">
      <c r="A410" s="61"/>
      <c r="B410" s="62"/>
      <c r="C410" s="67"/>
      <c r="D410" s="67"/>
      <c r="E410" s="67"/>
      <c r="F410" s="65"/>
      <c r="G410" s="65"/>
      <c r="H410" s="65"/>
    </row>
    <row r="411" spans="1:8" x14ac:dyDescent="0.25">
      <c r="A411" s="61"/>
      <c r="B411" s="62"/>
      <c r="C411" s="67"/>
      <c r="D411" s="67"/>
      <c r="E411" s="67"/>
      <c r="F411" s="65"/>
      <c r="G411" s="65"/>
      <c r="H411" s="65"/>
    </row>
    <row r="412" spans="1:8" x14ac:dyDescent="0.25">
      <c r="A412" s="61"/>
      <c r="B412" s="62"/>
      <c r="C412" s="67"/>
      <c r="D412" s="67"/>
      <c r="E412" s="67"/>
      <c r="F412" s="65"/>
      <c r="G412" s="65"/>
      <c r="H412" s="65"/>
    </row>
    <row r="413" spans="1:8" x14ac:dyDescent="0.25">
      <c r="A413" s="61"/>
      <c r="B413" s="62"/>
      <c r="C413" s="67"/>
      <c r="D413" s="67"/>
      <c r="E413" s="67"/>
      <c r="F413" s="65"/>
      <c r="G413" s="65"/>
      <c r="H413" s="65"/>
    </row>
    <row r="414" spans="1:8" x14ac:dyDescent="0.25">
      <c r="A414" s="61"/>
      <c r="B414" s="62"/>
      <c r="C414" s="67"/>
      <c r="D414" s="67"/>
      <c r="E414" s="67"/>
      <c r="F414" s="65"/>
      <c r="G414" s="65"/>
      <c r="H414" s="65"/>
    </row>
    <row r="415" spans="1:8" x14ac:dyDescent="0.25">
      <c r="A415" s="61"/>
      <c r="B415" s="62"/>
      <c r="C415" s="67"/>
      <c r="D415" s="67"/>
      <c r="E415" s="67"/>
      <c r="F415" s="65"/>
      <c r="G415" s="65"/>
      <c r="H415" s="65"/>
    </row>
    <row r="416" spans="1:8" x14ac:dyDescent="0.25">
      <c r="A416" s="61"/>
      <c r="B416" s="62"/>
      <c r="C416" s="67"/>
      <c r="D416" s="67"/>
      <c r="E416" s="67"/>
      <c r="F416" s="65"/>
      <c r="G416" s="65"/>
      <c r="H416" s="65"/>
    </row>
    <row r="417" spans="1:8" x14ac:dyDescent="0.25">
      <c r="A417" s="61"/>
      <c r="B417" s="62"/>
      <c r="C417" s="67"/>
      <c r="D417" s="67"/>
      <c r="E417" s="67"/>
      <c r="F417" s="65"/>
      <c r="G417" s="65"/>
      <c r="H417" s="65"/>
    </row>
    <row r="418" spans="1:8" x14ac:dyDescent="0.25">
      <c r="A418" s="61"/>
      <c r="B418" s="62"/>
      <c r="C418" s="67"/>
      <c r="D418" s="67"/>
      <c r="E418" s="67"/>
      <c r="F418" s="65"/>
      <c r="G418" s="65"/>
      <c r="H418" s="65"/>
    </row>
    <row r="419" spans="1:8" x14ac:dyDescent="0.25">
      <c r="A419" s="65"/>
      <c r="B419" s="62"/>
      <c r="C419" s="67"/>
      <c r="D419" s="67"/>
      <c r="E419" s="67"/>
      <c r="F419" s="65"/>
      <c r="G419" s="65"/>
      <c r="H419" s="65"/>
    </row>
    <row r="420" spans="1:8" x14ac:dyDescent="0.25">
      <c r="A420" s="65"/>
      <c r="B420" s="62"/>
      <c r="C420" s="67"/>
      <c r="D420" s="67"/>
      <c r="E420" s="67"/>
      <c r="F420" s="65"/>
      <c r="G420" s="65"/>
      <c r="H420" s="65"/>
    </row>
    <row r="421" spans="1:8" x14ac:dyDescent="0.25">
      <c r="A421" s="65"/>
      <c r="B421" s="62"/>
      <c r="C421" s="67"/>
      <c r="D421" s="67"/>
      <c r="E421" s="67"/>
      <c r="F421" s="65"/>
      <c r="G421" s="65"/>
      <c r="H421" s="65"/>
    </row>
    <row r="422" spans="1:8" x14ac:dyDescent="0.25">
      <c r="A422" s="65"/>
      <c r="B422" s="62"/>
      <c r="C422" s="67"/>
      <c r="D422" s="67"/>
      <c r="E422" s="67"/>
      <c r="F422" s="65"/>
      <c r="G422" s="65"/>
      <c r="H422" s="65"/>
    </row>
    <row r="423" spans="1:8" x14ac:dyDescent="0.25">
      <c r="A423" s="65"/>
      <c r="B423" s="62"/>
      <c r="C423" s="67"/>
      <c r="D423" s="67"/>
      <c r="E423" s="67"/>
      <c r="F423" s="65"/>
      <c r="G423" s="65"/>
      <c r="H423" s="65"/>
    </row>
    <row r="424" spans="1:8" x14ac:dyDescent="0.25">
      <c r="A424" s="65"/>
      <c r="B424" s="62"/>
      <c r="C424" s="67"/>
      <c r="D424" s="67"/>
      <c r="E424" s="67"/>
      <c r="F424" s="65"/>
      <c r="G424" s="65"/>
      <c r="H424" s="65"/>
    </row>
    <row r="425" spans="1:8" x14ac:dyDescent="0.25">
      <c r="A425" s="65"/>
      <c r="B425" s="62"/>
      <c r="C425" s="67"/>
      <c r="D425" s="67"/>
      <c r="E425" s="67"/>
      <c r="F425" s="65"/>
      <c r="G425" s="65"/>
      <c r="H425" s="65"/>
    </row>
    <row r="426" spans="1:8" x14ac:dyDescent="0.25">
      <c r="A426" s="65"/>
      <c r="B426" s="62"/>
      <c r="C426" s="67"/>
      <c r="D426" s="67"/>
      <c r="E426" s="67"/>
      <c r="F426" s="65"/>
      <c r="G426" s="65"/>
      <c r="H426" s="65"/>
    </row>
    <row r="427" spans="1:8" x14ac:dyDescent="0.25">
      <c r="A427" s="65"/>
      <c r="B427" s="62"/>
      <c r="C427" s="67"/>
      <c r="D427" s="67"/>
      <c r="E427" s="67"/>
      <c r="F427" s="65"/>
      <c r="G427" s="65"/>
      <c r="H427" s="65"/>
    </row>
    <row r="428" spans="1:8" x14ac:dyDescent="0.25">
      <c r="A428" s="65"/>
      <c r="B428" s="62"/>
      <c r="C428" s="67"/>
      <c r="D428" s="67"/>
      <c r="E428" s="67"/>
      <c r="F428" s="65"/>
      <c r="G428" s="65"/>
      <c r="H428" s="65"/>
    </row>
    <row r="429" spans="1:8" x14ac:dyDescent="0.25">
      <c r="A429" s="65"/>
      <c r="B429" s="62"/>
      <c r="C429" s="67"/>
      <c r="D429" s="67"/>
      <c r="E429" s="67"/>
      <c r="F429" s="65"/>
      <c r="G429" s="65"/>
      <c r="H429" s="65"/>
    </row>
    <row r="430" spans="1:8" x14ac:dyDescent="0.25">
      <c r="A430" s="65"/>
      <c r="B430" s="62"/>
      <c r="C430" s="67"/>
      <c r="D430" s="67"/>
      <c r="E430" s="67"/>
      <c r="F430" s="65"/>
      <c r="G430" s="65"/>
      <c r="H430" s="65"/>
    </row>
    <row r="431" spans="1:8" x14ac:dyDescent="0.25">
      <c r="A431" s="65"/>
      <c r="B431" s="62"/>
      <c r="C431" s="67"/>
      <c r="D431" s="67"/>
      <c r="E431" s="67"/>
      <c r="F431" s="65"/>
      <c r="G431" s="65"/>
      <c r="H431" s="65"/>
    </row>
    <row r="432" spans="1:8" x14ac:dyDescent="0.25">
      <c r="A432" s="65"/>
      <c r="B432" s="65"/>
      <c r="C432" s="67"/>
      <c r="D432" s="67"/>
      <c r="E432" s="67"/>
      <c r="F432" s="65"/>
      <c r="G432" s="65"/>
      <c r="H432" s="65"/>
    </row>
    <row r="433" spans="1:8" x14ac:dyDescent="0.25">
      <c r="A433" s="65"/>
      <c r="B433" s="65"/>
      <c r="C433" s="67"/>
      <c r="D433" s="67"/>
      <c r="E433" s="67"/>
      <c r="F433" s="65"/>
      <c r="G433" s="65"/>
      <c r="H433" s="65"/>
    </row>
    <row r="434" spans="1:8" x14ac:dyDescent="0.25">
      <c r="A434" s="65"/>
      <c r="B434" s="65"/>
      <c r="C434" s="67"/>
      <c r="D434" s="67"/>
      <c r="E434" s="67"/>
      <c r="F434" s="65"/>
      <c r="G434" s="65"/>
      <c r="H434" s="65"/>
    </row>
    <row r="435" spans="1:8" x14ac:dyDescent="0.25">
      <c r="A435" s="65"/>
      <c r="B435" s="65"/>
      <c r="C435" s="67"/>
      <c r="D435" s="67"/>
      <c r="E435" s="67"/>
      <c r="F435" s="65"/>
      <c r="G435" s="65"/>
      <c r="H435" s="65"/>
    </row>
    <row r="436" spans="1:8" x14ac:dyDescent="0.25">
      <c r="A436" s="65"/>
      <c r="B436" s="65"/>
      <c r="C436" s="67"/>
      <c r="D436" s="67"/>
      <c r="E436" s="67"/>
      <c r="F436" s="65"/>
      <c r="G436" s="65"/>
      <c r="H436" s="65"/>
    </row>
    <row r="437" spans="1:8" x14ac:dyDescent="0.25">
      <c r="A437" s="65"/>
      <c r="B437" s="65"/>
      <c r="C437" s="67"/>
      <c r="D437" s="67"/>
      <c r="E437" s="67"/>
      <c r="F437" s="65"/>
      <c r="G437" s="65"/>
      <c r="H437" s="65"/>
    </row>
    <row r="438" spans="1:8" x14ac:dyDescent="0.25">
      <c r="A438" s="65"/>
      <c r="B438" s="65"/>
      <c r="C438" s="67"/>
      <c r="D438" s="67"/>
      <c r="E438" s="67"/>
      <c r="F438" s="65"/>
      <c r="G438" s="65"/>
      <c r="H438" s="65"/>
    </row>
    <row r="439" spans="1:8" x14ac:dyDescent="0.25">
      <c r="A439" s="65"/>
      <c r="B439" s="65"/>
      <c r="C439" s="67"/>
      <c r="D439" s="67"/>
      <c r="E439" s="67"/>
      <c r="F439" s="65"/>
      <c r="G439" s="65"/>
      <c r="H439" s="65"/>
    </row>
    <row r="440" spans="1:8" x14ac:dyDescent="0.25">
      <c r="A440" s="65"/>
      <c r="B440" s="65"/>
      <c r="C440" s="65"/>
      <c r="D440" s="65"/>
      <c r="E440" s="65"/>
      <c r="F440" s="65"/>
      <c r="G440" s="65"/>
      <c r="H440" s="65"/>
    </row>
  </sheetData>
  <mergeCells count="3">
    <mergeCell ref="A5:F5"/>
    <mergeCell ref="A250:E250"/>
    <mergeCell ref="D4:F4"/>
  </mergeCells>
  <pageMargins left="0.70866141732283472" right="0.70866141732283472" top="0.74803149606299213" bottom="0.74803149606299213" header="0.31496062992125984" footer="0.31496062992125984"/>
  <pageSetup paperSize="9" scale="6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2022-05-05T07:35:13Z</dcterms:modified>
</cp:coreProperties>
</file>